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64" r:id="rId1"/>
    <sheet name="Codajás-AM-2008" sheetId="38" r:id="rId2"/>
    <sheet name="Codajás-AM-2009" sheetId="39" r:id="rId3"/>
    <sheet name="Codajás-AM-2010" sheetId="40" r:id="rId4"/>
    <sheet name="Codajás-AM-2011" sheetId="41" r:id="rId5"/>
    <sheet name="Codajás-AM-2012" sheetId="42" r:id="rId6"/>
    <sheet name="Codajás-AM-2013" sheetId="43" r:id="rId7"/>
    <sheet name="Codajás-AM-2014" sheetId="44" r:id="rId8"/>
    <sheet name="Codajás-AM-2015" sheetId="45" r:id="rId9"/>
    <sheet name="Codajás-AM-2016" sheetId="12" r:id="rId10"/>
    <sheet name="Codajás-AM-2017" sheetId="16" r:id="rId11"/>
    <sheet name="Codajás-AM-2018" sheetId="21" r:id="rId12"/>
    <sheet name="Codajás-AM-2019" sheetId="26" r:id="rId13"/>
    <sheet name="Codajás-AM-2020" sheetId="32" r:id="rId14"/>
    <sheet name="Codajás-AM-2021" sheetId="72" r:id="rId15"/>
    <sheet name="Codajás-AM-2022" sheetId="78" r:id="rId16"/>
    <sheet name="Codajás-AM-2023" sheetId="84" r:id="rId17"/>
    <sheet name="Abaetuba-PA-2016" sheetId="13" r:id="rId18"/>
    <sheet name="Abaetuba-PA-2017" sheetId="17" r:id="rId19"/>
    <sheet name="Abaetuba-PA-2018" sheetId="22" r:id="rId20"/>
    <sheet name="Abaetuba-PA-2019" sheetId="27" r:id="rId21"/>
    <sheet name="Abaetuba-PA-2020" sheetId="33" r:id="rId22"/>
    <sheet name="Abaetuba-PA-2021" sheetId="73" r:id="rId23"/>
    <sheet name="Abaetuba-PA-2022" sheetId="83" r:id="rId24"/>
    <sheet name="Belém-PA-2017" sheetId="20" r:id="rId25"/>
    <sheet name="Belém-PA-2018" sheetId="23" r:id="rId26"/>
    <sheet name="Belém-PA-2019" sheetId="28" r:id="rId27"/>
    <sheet name="Belém-PA-2020" sheetId="34" r:id="rId28"/>
    <sheet name="Belém-PA-2021" sheetId="74" r:id="rId29"/>
    <sheet name="Belém-PA-2022" sheetId="82" r:id="rId30"/>
    <sheet name="Bujaru-PA-2019" sheetId="29" r:id="rId31"/>
    <sheet name="Bujaru-PA-2020" sheetId="35" r:id="rId32"/>
    <sheet name="Bujaru-PA-2021" sheetId="75" r:id="rId33"/>
    <sheet name="Bujaru-PA-2022" sheetId="81" r:id="rId34"/>
    <sheet name="Cametá-PA-2008" sheetId="65" r:id="rId35"/>
    <sheet name="Cametá-PA-2009" sheetId="66" r:id="rId36"/>
    <sheet name="Cametá-PA-2010" sheetId="67" r:id="rId37"/>
    <sheet name="Cametá-PA-2011" sheetId="68" r:id="rId38"/>
    <sheet name="Cametá-PA-2012" sheetId="69" r:id="rId39"/>
    <sheet name="Cametá-PA-2013" sheetId="70" r:id="rId40"/>
    <sheet name="Cametá-PA-2014" sheetId="71" r:id="rId41"/>
    <sheet name="Curralinho-PA-2023" sheetId="85" r:id="rId42"/>
    <sheet name="Igarapé-Miri-PA-2008" sheetId="47" r:id="rId43"/>
    <sheet name="Igarapé-Miri-PA-2009" sheetId="48" r:id="rId44"/>
    <sheet name="Igarapé-Miri-PA-2010" sheetId="49" r:id="rId45"/>
    <sheet name="Igarapé-Miri-PA-2011" sheetId="51" r:id="rId46"/>
    <sheet name="Igarapé-Miri-PA-2012" sheetId="52" r:id="rId47"/>
    <sheet name="Igarapé-Miri-PA-2013" sheetId="53" r:id="rId48"/>
    <sheet name="Igarapé-Miri-PA-2014" sheetId="54" r:id="rId49"/>
    <sheet name="Igarapé-Miri-PA-2015" sheetId="55" r:id="rId50"/>
    <sheet name="Igarapé-Miri-PA-2016" sheetId="14" r:id="rId51"/>
    <sheet name="Igarapé-Miri-PA-2017" sheetId="18" r:id="rId52"/>
    <sheet name="Igarapé-Miri-PA-2018" sheetId="46" r:id="rId53"/>
    <sheet name="Igarapé-Miri-PA-2019" sheetId="30" r:id="rId54"/>
    <sheet name="Igarapé-Miri-PA-2020" sheetId="36" r:id="rId55"/>
    <sheet name="Igarapé-Miri-PA-2021" sheetId="76" r:id="rId56"/>
    <sheet name="Igarapé-Miri-PA-2022" sheetId="80" r:id="rId57"/>
    <sheet name="Igarapé-Miri-PA-2023" sheetId="86" r:id="rId58"/>
    <sheet name="Limoeiro do Ajuru-PA-2023" sheetId="87" r:id="rId59"/>
    <sheet name="Ponta de Pedras-PA-2008" sheetId="58" r:id="rId60"/>
    <sheet name="Ponta de Pedras-PA-2009" sheetId="59" r:id="rId61"/>
    <sheet name="Ponta de Pedras-PA-2010" sheetId="60" r:id="rId62"/>
    <sheet name="Ponta de Pedras-PA-2011" sheetId="61" r:id="rId63"/>
    <sheet name="Ponta de Pedras-PA-2012" sheetId="62" r:id="rId64"/>
    <sheet name="Ponta de Pedras-PA-2013" sheetId="63" r:id="rId65"/>
    <sheet name="Ponta de Pedras-PA-2014" sheetId="57" r:id="rId66"/>
    <sheet name="Ponta de Pedras-PA-2015" sheetId="56" r:id="rId67"/>
    <sheet name="Ponta de Pedras-PA-2016" sheetId="15" r:id="rId68"/>
    <sheet name="Ponta de Pedras-PA-2017" sheetId="19" r:id="rId69"/>
    <sheet name="Ponta de Pedras-PA-2018" sheetId="25" r:id="rId70"/>
    <sheet name="Ponta de Pedras-PA-2019" sheetId="31" r:id="rId71"/>
    <sheet name="Ponta de Pedras-PA-2020" sheetId="37" r:id="rId72"/>
    <sheet name="Ponta de Pedras-PA-2021" sheetId="77" r:id="rId73"/>
    <sheet name="Ponta de Pedras-PA-2022" sheetId="79" r:id="rId74"/>
    <sheet name="Ponta de Pedras-PA-2023" sheetId="88" r:id="rId75"/>
  </sheets>
  <externalReferences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 localSheetId="17">"#ref!"</definedName>
    <definedName name="\a" localSheetId="18">#REF!</definedName>
    <definedName name="\a" localSheetId="24">#REF!</definedName>
    <definedName name="\a" localSheetId="34">#REF!</definedName>
    <definedName name="\a" localSheetId="35">#REF!</definedName>
    <definedName name="\a" localSheetId="36">#REF!</definedName>
    <definedName name="\a" localSheetId="37">#REF!</definedName>
    <definedName name="\a" localSheetId="38">#REF!</definedName>
    <definedName name="\a" localSheetId="39">#REF!</definedName>
    <definedName name="\a" localSheetId="4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"#ref!"</definedName>
    <definedName name="\a" localSheetId="10">#REF!</definedName>
    <definedName name="\a" localSheetId="42">#REF!</definedName>
    <definedName name="\a" localSheetId="43">#REF!</definedName>
    <definedName name="\a" localSheetId="44">#REF!</definedName>
    <definedName name="\a" localSheetId="45">#REF!</definedName>
    <definedName name="\a" localSheetId="46">#REF!</definedName>
    <definedName name="\a" localSheetId="47">#REF!</definedName>
    <definedName name="\a" localSheetId="48">#REF!</definedName>
    <definedName name="\a" localSheetId="49">#REF!</definedName>
    <definedName name="\a" localSheetId="50">"#ref!"</definedName>
    <definedName name="\a" localSheetId="51">#REF!</definedName>
    <definedName name="\a" localSheetId="0">"#ref!"</definedName>
    <definedName name="\a" localSheetId="59">#REF!</definedName>
    <definedName name="\a" localSheetId="60">#REF!</definedName>
    <definedName name="\a" localSheetId="61">#REF!</definedName>
    <definedName name="\a" localSheetId="62">#REF!</definedName>
    <definedName name="\a" localSheetId="63">#REF!</definedName>
    <definedName name="\a" localSheetId="64">#REF!</definedName>
    <definedName name="\a" localSheetId="65">#REF!</definedName>
    <definedName name="\a" localSheetId="66">#REF!</definedName>
    <definedName name="\a" localSheetId="67">"#ref!"</definedName>
    <definedName name="\a" localSheetId="68">#REF!</definedName>
    <definedName name="\a">#REF!</definedName>
    <definedName name="_____xlnm.Print_Area" localSheetId="67">'Ponta de Pedras-PA-2016'!$A$1:$D$46</definedName>
    <definedName name="____xlnm.Print_Area" localSheetId="50">'Igarapé-Miri-PA-2016'!$A$1:$D$46</definedName>
    <definedName name="___xlnm.Print_Area" localSheetId="17">'Abaetuba-PA-2016'!$A$1:$D$47</definedName>
    <definedName name="__xlnm.Print_Area" localSheetId="9">'Codajás-AM-2016'!$A$1:$D$46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7">#N/A</definedName>
    <definedName name="Área_Cultivada" localSheetId="18">[3]Custeio!$E$10</definedName>
    <definedName name="Área_Cultivada" localSheetId="24">[4]Custeio!$E$10</definedName>
    <definedName name="Área_Cultivada" localSheetId="36">[5]Custeio!$E$11</definedName>
    <definedName name="Área_Cultivada" localSheetId="38">[6]Custeio!$E$11</definedName>
    <definedName name="Área_Cultivada" localSheetId="40">[7]Custeio!$E$11</definedName>
    <definedName name="Área_Cultivada" localSheetId="2">[8]Custeio!$E$10</definedName>
    <definedName name="Área_Cultivada" localSheetId="5">[9]Custeio!$E$10</definedName>
    <definedName name="Área_Cultivada" localSheetId="9">#N/A</definedName>
    <definedName name="Área_Cultivada" localSheetId="10">[10]Custeio!$E$10</definedName>
    <definedName name="Área_Cultivada" localSheetId="42">[11]Custeio!$E$10</definedName>
    <definedName name="Área_Cultivada" localSheetId="43">[12]Custeio!$E$10</definedName>
    <definedName name="Área_Cultivada" localSheetId="50">#N/A</definedName>
    <definedName name="Área_Cultivada" localSheetId="51">[13]Custeio!$E$10</definedName>
    <definedName name="Área_Cultivada" localSheetId="0">#N/A</definedName>
    <definedName name="Área_Cultivada" localSheetId="59">[14]Custeio!$E$10</definedName>
    <definedName name="Área_Cultivada" localSheetId="60">[15]Custeio!$E$10</definedName>
    <definedName name="Área_Cultivada" localSheetId="67">#N/A</definedName>
    <definedName name="Área_Cultivada" localSheetId="68">[16]Custeio!$E$10</definedName>
    <definedName name="Área_Cultivada">[17]Custeio!$E$10</definedName>
    <definedName name="_xlnm.Print_Area" localSheetId="17">'Abaetuba-PA-2016'!$A$1:$D$47</definedName>
    <definedName name="_xlnm.Print_Area" localSheetId="18">'Abaetuba-PA-2017'!$A$1:$D$72</definedName>
    <definedName name="_xlnm.Print_Area" localSheetId="24">'Belém-PA-2017'!$A$1:$D$72</definedName>
    <definedName name="_xlnm.Print_Area" localSheetId="34">'Cametá-PA-2008'!$A$1:$D$48</definedName>
    <definedName name="_xlnm.Print_Area" localSheetId="35">'Cametá-PA-2009'!$A$1:$D$47</definedName>
    <definedName name="_xlnm.Print_Area" localSheetId="36">'Cametá-PA-2010'!$A$1:$D$49</definedName>
    <definedName name="_xlnm.Print_Area" localSheetId="37">'Cametá-PA-2011'!$A$1:$D$47</definedName>
    <definedName name="_xlnm.Print_Area" localSheetId="38">'Cametá-PA-2012'!$A$1:$D$49</definedName>
    <definedName name="_xlnm.Print_Area" localSheetId="39">'Cametá-PA-2013'!$A$1:$D$47</definedName>
    <definedName name="_xlnm.Print_Area" localSheetId="40">'Cametá-PA-2014'!$A$1:$D$49</definedName>
    <definedName name="_xlnm.Print_Area" localSheetId="1">'Codajás-AM-2008'!$A$1:$D$47</definedName>
    <definedName name="_xlnm.Print_Area" localSheetId="2">'Codajás-AM-2009'!$A$1:$D$47</definedName>
    <definedName name="_xlnm.Print_Area" localSheetId="3">'Codajás-AM-2010'!$A$1:$D$47</definedName>
    <definedName name="_xlnm.Print_Area" localSheetId="4">'Codajás-AM-2011'!$A$1:$D$47</definedName>
    <definedName name="_xlnm.Print_Area" localSheetId="5">'Codajás-AM-2012'!$A$1:$D$47</definedName>
    <definedName name="_xlnm.Print_Area" localSheetId="6">'Codajás-AM-2013'!$A$1:$D$47</definedName>
    <definedName name="_xlnm.Print_Area" localSheetId="7">'Codajás-AM-2014'!$A$1:$D$47</definedName>
    <definedName name="_xlnm.Print_Area" localSheetId="8">'Codajás-AM-2015'!$A$1:$D$47</definedName>
    <definedName name="_xlnm.Print_Area" localSheetId="9">'Codajás-AM-2016'!$A$1:$D$46</definedName>
    <definedName name="_xlnm.Print_Area" localSheetId="10">'Codajás-AM-2017'!$A$1:$D$72</definedName>
    <definedName name="_xlnm.Print_Area" localSheetId="42">'Igarapé-Miri-PA-2008'!$A$1:$D$49</definedName>
    <definedName name="_xlnm.Print_Area" localSheetId="43">'Igarapé-Miri-PA-2009'!$A$1:$D$49</definedName>
    <definedName name="_xlnm.Print_Area" localSheetId="44">'Igarapé-Miri-PA-2010'!$A$1:$D$48</definedName>
    <definedName name="_xlnm.Print_Area" localSheetId="45">'Igarapé-Miri-PA-2011'!$A$1:$D$49</definedName>
    <definedName name="_xlnm.Print_Area" localSheetId="46">'Igarapé-Miri-PA-2012'!$A$1:$D$49</definedName>
    <definedName name="_xlnm.Print_Area" localSheetId="47">'Igarapé-Miri-PA-2013'!$A$1:$D$49</definedName>
    <definedName name="_xlnm.Print_Area" localSheetId="48">'Igarapé-Miri-PA-2014'!$A$1:$D$49</definedName>
    <definedName name="_xlnm.Print_Area" localSheetId="49">'Igarapé-Miri-PA-2015'!$A$1:$D$55</definedName>
    <definedName name="_xlnm.Print_Area" localSheetId="50">'Igarapé-Miri-PA-2016'!$A$1:$D$46</definedName>
    <definedName name="_xlnm.Print_Area" localSheetId="51">'Igarapé-Miri-PA-2017'!$A$1:$D$72</definedName>
    <definedName name="_xlnm.Print_Area" localSheetId="59">'Ponta de Pedras-PA-2008'!$A$1:$D$47</definedName>
    <definedName name="_xlnm.Print_Area" localSheetId="60">'Ponta de Pedras-PA-2009'!$A$1:$D$47</definedName>
    <definedName name="_xlnm.Print_Area" localSheetId="61">'Ponta de Pedras-PA-2010'!$A$1:$D$48</definedName>
    <definedName name="_xlnm.Print_Area" localSheetId="62">'Ponta de Pedras-PA-2011'!$A$1:$D$47</definedName>
    <definedName name="_xlnm.Print_Area" localSheetId="63">'Ponta de Pedras-PA-2012'!$A$1:$D$47</definedName>
    <definedName name="_xlnm.Print_Area" localSheetId="64">'Ponta de Pedras-PA-2013'!$A$1:$D$47</definedName>
    <definedName name="_xlnm.Print_Area" localSheetId="65">'Ponta de Pedras-PA-2014'!$A$1:$D$47</definedName>
    <definedName name="_xlnm.Print_Area" localSheetId="66">'Ponta de Pedras-PA-2015'!$A$1:$D$47</definedName>
    <definedName name="_xlnm.Print_Area" localSheetId="67">'Ponta de Pedras-PA-2016'!$A$1:$D$46</definedName>
    <definedName name="_xlnm.Print_Area" localSheetId="68">'Ponta de Pedras-PA-2017'!$A$1:$D$72</definedName>
    <definedName name="Custeio" localSheetId="17">"#ref!"</definedName>
    <definedName name="Custeio" localSheetId="18">#REF!</definedName>
    <definedName name="Custeio" localSheetId="24">#REF!</definedName>
    <definedName name="Custeio" localSheetId="34">#REF!</definedName>
    <definedName name="Custeio" localSheetId="35">#REF!</definedName>
    <definedName name="Custeio" localSheetId="36">#REF!</definedName>
    <definedName name="Custeio" localSheetId="37">#REF!</definedName>
    <definedName name="Custeio" localSheetId="38">#REF!</definedName>
    <definedName name="Custeio" localSheetId="39">#REF!</definedName>
    <definedName name="Custeio" localSheetId="40">#REF!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#REF!</definedName>
    <definedName name="Custeio" localSheetId="9">"#ref!"</definedName>
    <definedName name="Custeio" localSheetId="10">#REF!</definedName>
    <definedName name="Custeio" localSheetId="42">#REF!</definedName>
    <definedName name="Custeio" localSheetId="43">#REF!</definedName>
    <definedName name="Custeio" localSheetId="44">#REF!</definedName>
    <definedName name="Custeio" localSheetId="45">#REF!</definedName>
    <definedName name="Custeio" localSheetId="46">#REF!</definedName>
    <definedName name="Custeio" localSheetId="47">#REF!</definedName>
    <definedName name="Custeio" localSheetId="48">#REF!</definedName>
    <definedName name="Custeio" localSheetId="49">#REF!</definedName>
    <definedName name="Custeio" localSheetId="50">"#ref!"</definedName>
    <definedName name="Custeio" localSheetId="51">#REF!</definedName>
    <definedName name="Custeio" localSheetId="0">"#ref!"</definedName>
    <definedName name="Custeio" localSheetId="59">#REF!</definedName>
    <definedName name="Custeio" localSheetId="60">#REF!</definedName>
    <definedName name="Custeio" localSheetId="61">#REF!</definedName>
    <definedName name="Custeio" localSheetId="62">#REF!</definedName>
    <definedName name="Custeio" localSheetId="63">#REF!</definedName>
    <definedName name="Custeio" localSheetId="64">#REF!</definedName>
    <definedName name="Custeio" localSheetId="65">#REF!</definedName>
    <definedName name="Custeio" localSheetId="66">#REF!</definedName>
    <definedName name="Custeio" localSheetId="67">"#ref!"</definedName>
    <definedName name="Custeio" localSheetId="68">#REF!</definedName>
    <definedName name="Custeio">#REF!</definedName>
    <definedName name="Custeio_13">#REF!</definedName>
    <definedName name="Custeio_9">#REF!</definedName>
    <definedName name="Depreciação" localSheetId="35">#REF!</definedName>
    <definedName name="Depreciação" localSheetId="37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[18]Preços!#REF!</definedName>
    <definedName name="HoMáquina" localSheetId="35">#REF!</definedName>
    <definedName name="HoMáquina" localSheetId="37">#REF!</definedName>
    <definedName name="HoMáquina">#REF!</definedName>
    <definedName name="HoraMáquina" localSheetId="35">#REF!</definedName>
    <definedName name="HoraMáquina" localSheetId="37">#REF!</definedName>
    <definedName name="HoraMáquina">#REF!</definedName>
    <definedName name="NOTA_EXPLICATIV" localSheetId="17">"#ref!"</definedName>
    <definedName name="NOTA_EXPLICATIV" localSheetId="18">#REF!</definedName>
    <definedName name="NOTA_EXPLICATIV" localSheetId="24">#REF!</definedName>
    <definedName name="NOTA_EXPLICATIV" localSheetId="34">#REF!</definedName>
    <definedName name="NOTA_EXPLICATIV" localSheetId="35">#REF!</definedName>
    <definedName name="NOTA_EXPLICATIV" localSheetId="36">#REF!</definedName>
    <definedName name="NOTA_EXPLICATIV" localSheetId="37">#REF!</definedName>
    <definedName name="NOTA_EXPLICATIV" localSheetId="38">#REF!</definedName>
    <definedName name="NOTA_EXPLICATIV" localSheetId="39">#REF!</definedName>
    <definedName name="NOTA_EXPLICATIV" localSheetId="40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"#ref!"</definedName>
    <definedName name="NOTA_EXPLICATIV" localSheetId="10">#REF!</definedName>
    <definedName name="NOTA_EXPLICATIV" localSheetId="42">#REF!</definedName>
    <definedName name="NOTA_EXPLICATIV" localSheetId="43">#REF!</definedName>
    <definedName name="NOTA_EXPLICATIV" localSheetId="44">#REF!</definedName>
    <definedName name="NOTA_EXPLICATIV" localSheetId="45">#REF!</definedName>
    <definedName name="NOTA_EXPLICATIV" localSheetId="46">#REF!</definedName>
    <definedName name="NOTA_EXPLICATIV" localSheetId="47">#REF!</definedName>
    <definedName name="NOTA_EXPLICATIV" localSheetId="48">#REF!</definedName>
    <definedName name="NOTA_EXPLICATIV" localSheetId="49">#REF!</definedName>
    <definedName name="NOTA_EXPLICATIV" localSheetId="50">"#ref!"</definedName>
    <definedName name="NOTA_EXPLICATIV" localSheetId="51">#REF!</definedName>
    <definedName name="NOTA_EXPLICATIV" localSheetId="0">"#ref!"</definedName>
    <definedName name="NOTA_EXPLICATIV" localSheetId="59">#REF!</definedName>
    <definedName name="NOTA_EXPLICATIV" localSheetId="60">#REF!</definedName>
    <definedName name="NOTA_EXPLICATIV" localSheetId="61">#REF!</definedName>
    <definedName name="NOTA_EXPLICATIV" localSheetId="62">#REF!</definedName>
    <definedName name="NOTA_EXPLICATIV" localSheetId="63">#REF!</definedName>
    <definedName name="NOTA_EXPLICATIV" localSheetId="64">#REF!</definedName>
    <definedName name="NOTA_EXPLICATIV" localSheetId="65">#REF!</definedName>
    <definedName name="NOTA_EXPLICATIV" localSheetId="66">#REF!</definedName>
    <definedName name="NOTA_EXPLICATIV" localSheetId="67">"#ref!"</definedName>
    <definedName name="NOTA_EXPLICATIV" localSheetId="68">#REF!</definedName>
    <definedName name="NOTA_EXPLICATIV">#REF!</definedName>
    <definedName name="patio">[19]Entrada!$B$1</definedName>
    <definedName name="Preço_da_terra" localSheetId="17">#N/A</definedName>
    <definedName name="Preço_da_terra" localSheetId="18">[3]Custeio!$D$3</definedName>
    <definedName name="Preço_da_terra" localSheetId="24">[4]Custeio!$D$3</definedName>
    <definedName name="Preço_da_terra" localSheetId="36">[5]Custeio!$D$4</definedName>
    <definedName name="Preço_da_terra" localSheetId="38">[6]Custeio!$D$4</definedName>
    <definedName name="Preço_da_terra" localSheetId="40">[7]Custeio!$D$4</definedName>
    <definedName name="Preço_da_terra" localSheetId="2">[8]Custeio!$D$3</definedName>
    <definedName name="Preço_da_terra" localSheetId="3">[20]Custeio!$D$3</definedName>
    <definedName name="Preço_da_terra" localSheetId="4">[21]Custeio!$D$3</definedName>
    <definedName name="Preço_da_terra" localSheetId="5">[9]Custeio!$D$3</definedName>
    <definedName name="Preço_da_terra" localSheetId="6">[22]Custeio!$D$3</definedName>
    <definedName name="Preço_da_terra" localSheetId="7">[23]Custeio!$D$3</definedName>
    <definedName name="Preço_da_terra" localSheetId="8">[24]Custeio!$D$3</definedName>
    <definedName name="Preço_da_terra" localSheetId="9">#N/A</definedName>
    <definedName name="Preço_da_terra" localSheetId="10">[10]Custeio!$D$3</definedName>
    <definedName name="Preço_da_terra" localSheetId="42">[11]Custeio!$D$4</definedName>
    <definedName name="Preço_da_terra" localSheetId="43">[12]Custeio!$D$4</definedName>
    <definedName name="Preço_da_terra" localSheetId="45">[25]Custeio!$D$4</definedName>
    <definedName name="Preço_da_terra" localSheetId="46">[26]Custeio!$D$4</definedName>
    <definedName name="Preço_da_terra" localSheetId="47">[27]Custeio!$D$4</definedName>
    <definedName name="Preço_da_terra" localSheetId="48">[28]Custeio!$D$4</definedName>
    <definedName name="Preço_da_terra" localSheetId="49">[29]Custeio!$D$3</definedName>
    <definedName name="Preço_da_terra" localSheetId="50">#N/A</definedName>
    <definedName name="Preço_da_terra" localSheetId="51">[13]Custeio!$D$3</definedName>
    <definedName name="Preço_da_terra" localSheetId="0">#N/A</definedName>
    <definedName name="Preço_da_terra" localSheetId="59">[14]Custeio!$D$3</definedName>
    <definedName name="Preço_da_terra" localSheetId="60">[15]Custeio!$D$3</definedName>
    <definedName name="Preço_da_terra" localSheetId="62">[25]Custeio!$D$4</definedName>
    <definedName name="Preço_da_terra" localSheetId="63">[30]Custeio!$D$3</definedName>
    <definedName name="Preço_da_terra" localSheetId="64">[27]Custeio!$D$4</definedName>
    <definedName name="Preço_da_terra" localSheetId="65">[28]Custeio!$D$4</definedName>
    <definedName name="Preço_da_terra" localSheetId="66">[31]Custeio!$D$3</definedName>
    <definedName name="Preço_da_terra" localSheetId="67">#N/A</definedName>
    <definedName name="Preço_da_terra" localSheetId="68">[16]Custeio!$D$3</definedName>
    <definedName name="Preço_da_terra">[32]Custeio!$D$3</definedName>
    <definedName name="Produtividade_Media" localSheetId="17">#N/A</definedName>
    <definedName name="Produtividade_Media" localSheetId="18">[3]Custeio!$E$11</definedName>
    <definedName name="Produtividade_Media" localSheetId="24">[4]Custeio!$E$11</definedName>
    <definedName name="Produtividade_Media" localSheetId="35">[33]Custeio!$E$12</definedName>
    <definedName name="Produtividade_Media" localSheetId="36">[5]Custeio!$E$12</definedName>
    <definedName name="Produtividade_Media" localSheetId="37">[34]Custeio!$E$12</definedName>
    <definedName name="Produtividade_Media" localSheetId="38">[6]Custeio!$E$12</definedName>
    <definedName name="Produtividade_Media" localSheetId="39">[35]Custeio!$E$12</definedName>
    <definedName name="Produtividade_Media" localSheetId="40">[7]Custeio!$E$12</definedName>
    <definedName name="Produtividade_Media" localSheetId="2">[8]Custeio!$E$11</definedName>
    <definedName name="Produtividade_Media" localSheetId="3">[20]Custeio!$E$11</definedName>
    <definedName name="Produtividade_Media" localSheetId="4">[21]Custeio!$E$11</definedName>
    <definedName name="Produtividade_Media" localSheetId="5">[9]Custeio!$E$11</definedName>
    <definedName name="Produtividade_Media" localSheetId="6">[22]Custeio!$E$11</definedName>
    <definedName name="Produtividade_Media" localSheetId="7">[23]Custeio!$E$11</definedName>
    <definedName name="Produtividade_Media" localSheetId="8">[24]Custeio!$E$11</definedName>
    <definedName name="Produtividade_Media" localSheetId="9">#N/A</definedName>
    <definedName name="Produtividade_Media" localSheetId="10">[10]Custeio!$E$11</definedName>
    <definedName name="Produtividade_Media" localSheetId="42">[11]Custeio!$E$11</definedName>
    <definedName name="Produtividade_Media" localSheetId="43">[12]Custeio!$E$11</definedName>
    <definedName name="Produtividade_Media" localSheetId="44">[36]Custeio!$E$11</definedName>
    <definedName name="Produtividade_Media" localSheetId="45">[25]Custeio!$E$11</definedName>
    <definedName name="Produtividade_Media" localSheetId="46">[26]Custeio!$E$11</definedName>
    <definedName name="Produtividade_Media" localSheetId="47">[27]Custeio!$E$11</definedName>
    <definedName name="Produtividade_Media" localSheetId="48">[28]Custeio!$E$11</definedName>
    <definedName name="Produtividade_Media" localSheetId="49">[29]Custeio!$E$11</definedName>
    <definedName name="Produtividade_Media" localSheetId="50">#N/A</definedName>
    <definedName name="Produtividade_Media" localSheetId="51">[13]Custeio!$E$11</definedName>
    <definedName name="Produtividade_Media" localSheetId="0">#N/A</definedName>
    <definedName name="Produtividade_Media" localSheetId="59">[14]Custeio!$E$11</definedName>
    <definedName name="Produtividade_Media" localSheetId="60">[15]Custeio!$E$11</definedName>
    <definedName name="Produtividade_Media" localSheetId="61">[37]Custeio!$E$11</definedName>
    <definedName name="Produtividade_Media" localSheetId="62">[38]Custeio!$E$11</definedName>
    <definedName name="Produtividade_Media" localSheetId="63">[39]Custeio!$E$11</definedName>
    <definedName name="Produtividade_Media" localSheetId="64">[27]Custeio!$E$11</definedName>
    <definedName name="Produtividade_Media" localSheetId="65">[40]Custeio!$E$11</definedName>
    <definedName name="Produtividade_Media" localSheetId="66">[41]Custeio!$E$11</definedName>
    <definedName name="Produtividade_Media" localSheetId="67">#N/A</definedName>
    <definedName name="Produtividade_Media" localSheetId="68">[16]Custeio!$E$11</definedName>
    <definedName name="Produtividade_Media">[17]Custeio!$E$11</definedName>
    <definedName name="Saca" localSheetId="17">#N/A</definedName>
    <definedName name="Saca" localSheetId="18">[3]Entrada!$B$1</definedName>
    <definedName name="Saca" localSheetId="24">[4]Entrada!$B$1</definedName>
    <definedName name="Saca" localSheetId="34">[42]Entrada!$B$1</definedName>
    <definedName name="Saca" localSheetId="36">[5]Entrada!$B$1</definedName>
    <definedName name="Saca" localSheetId="38">[6]Entrada!$B$1</definedName>
    <definedName name="Saca" localSheetId="40">[7]Entrada!$B$1</definedName>
    <definedName name="Saca" localSheetId="1">[43]Entrada!$B$1</definedName>
    <definedName name="Saca" localSheetId="2">[8]Entrada!$B$1</definedName>
    <definedName name="Saca" localSheetId="3">[20]Entrada!$B$1</definedName>
    <definedName name="Saca" localSheetId="4">[21]Entrada!$B$1</definedName>
    <definedName name="Saca" localSheetId="5">[9]Entrada!$B$1</definedName>
    <definedName name="Saca" localSheetId="6">[22]Entrada!$B$1</definedName>
    <definedName name="Saca" localSheetId="7">[23]Entrada!$B$1</definedName>
    <definedName name="Saca" localSheetId="8">[24]Entrada!$B$1</definedName>
    <definedName name="Saca" localSheetId="9">#N/A</definedName>
    <definedName name="Saca" localSheetId="10">[10]Entrada!$B$1</definedName>
    <definedName name="Saca" localSheetId="42">[11]Entrada!$B$1</definedName>
    <definedName name="Saca" localSheetId="43">[12]Entrada!$B$1</definedName>
    <definedName name="Saca" localSheetId="45">[25]Entrada!$B$1</definedName>
    <definedName name="Saca" localSheetId="46">[26]Entrada!$B$1</definedName>
    <definedName name="Saca" localSheetId="47">[27]Entrada!$B$1</definedName>
    <definedName name="Saca" localSheetId="48">[28]Entrada!$B$1</definedName>
    <definedName name="Saca" localSheetId="49">[29]Entrada!$B$1</definedName>
    <definedName name="Saca" localSheetId="50">#N/A</definedName>
    <definedName name="Saca" localSheetId="51">[13]Entrada!$B$1</definedName>
    <definedName name="Saca" localSheetId="0">#N/A</definedName>
    <definedName name="Saca" localSheetId="59">[14]Entrada!$B$1</definedName>
    <definedName name="Saca" localSheetId="60">[15]Entrada!$B$1</definedName>
    <definedName name="Saca" localSheetId="62">[38]Entrada!$B$1</definedName>
    <definedName name="Saca" localSheetId="63">[39]Entrada!$B$1</definedName>
    <definedName name="Saca" localSheetId="64">[27]Entrada!$B$1</definedName>
    <definedName name="Saca" localSheetId="65">[40]Entrada!$B$1</definedName>
    <definedName name="Saca" localSheetId="66">[41]Entrada!$B$1</definedName>
    <definedName name="Saca" localSheetId="67">#N/A</definedName>
    <definedName name="Saca" localSheetId="68">[16]Entrada!$B$1</definedName>
    <definedName name="Saca">[17]Entrada!$B$1</definedName>
    <definedName name="TABELA_1" localSheetId="17">"#ref!"</definedName>
    <definedName name="TABELA_1" localSheetId="18">#REF!</definedName>
    <definedName name="TABELA_1" localSheetId="24">#REF!</definedName>
    <definedName name="TABELA_1" localSheetId="34">#REF!</definedName>
    <definedName name="TABELA_1" localSheetId="35">#REF!</definedName>
    <definedName name="TABELA_1" localSheetId="36">#REF!</definedName>
    <definedName name="TABELA_1" localSheetId="37">#REF!</definedName>
    <definedName name="TABELA_1" localSheetId="38">#REF!</definedName>
    <definedName name="TABELA_1" localSheetId="39">#REF!</definedName>
    <definedName name="TABELA_1" localSheetId="40">#REF!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#REF!</definedName>
    <definedName name="TABELA_1" localSheetId="9">"#ref!"</definedName>
    <definedName name="TABELA_1" localSheetId="10">#REF!</definedName>
    <definedName name="TABELA_1" localSheetId="42">#REF!</definedName>
    <definedName name="TABELA_1" localSheetId="43">#REF!</definedName>
    <definedName name="TABELA_1" localSheetId="44">#REF!</definedName>
    <definedName name="TABELA_1" localSheetId="45">#REF!</definedName>
    <definedName name="TABELA_1" localSheetId="46">#REF!</definedName>
    <definedName name="TABELA_1" localSheetId="47">#REF!</definedName>
    <definedName name="TABELA_1" localSheetId="48">#REF!</definedName>
    <definedName name="TABELA_1" localSheetId="49">#REF!</definedName>
    <definedName name="TABELA_1" localSheetId="50">"#ref!"</definedName>
    <definedName name="TABELA_1" localSheetId="51">#REF!</definedName>
    <definedName name="TABELA_1" localSheetId="0">"#ref!"</definedName>
    <definedName name="TABELA_1" localSheetId="59">#REF!</definedName>
    <definedName name="TABELA_1" localSheetId="60">#REF!</definedName>
    <definedName name="TABELA_1" localSheetId="61">#REF!</definedName>
    <definedName name="TABELA_1" localSheetId="62">#REF!</definedName>
    <definedName name="TABELA_1" localSheetId="63">#REF!</definedName>
    <definedName name="TABELA_1" localSheetId="64">#REF!</definedName>
    <definedName name="TABELA_1" localSheetId="65">#REF!</definedName>
    <definedName name="TABELA_1" localSheetId="66">#REF!</definedName>
    <definedName name="TABELA_1" localSheetId="67">"#ref!"</definedName>
    <definedName name="TABELA_1" localSheetId="68">#REF!</definedName>
    <definedName name="TABELA_1">#REF!</definedName>
    <definedName name="TABELA_2" localSheetId="17">"#ref!"</definedName>
    <definedName name="TABELA_2" localSheetId="18">#REF!</definedName>
    <definedName name="TABELA_2" localSheetId="24">#REF!</definedName>
    <definedName name="TABELA_2" localSheetId="34">#REF!</definedName>
    <definedName name="TABELA_2" localSheetId="35">#REF!</definedName>
    <definedName name="TABELA_2" localSheetId="36">#REF!</definedName>
    <definedName name="TABELA_2" localSheetId="37">#REF!</definedName>
    <definedName name="TABELA_2" localSheetId="38">#REF!</definedName>
    <definedName name="TABELA_2" localSheetId="39">#REF!</definedName>
    <definedName name="TABELA_2" localSheetId="40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"#ref!"</definedName>
    <definedName name="TABELA_2" localSheetId="10">#REF!</definedName>
    <definedName name="TABELA_2" localSheetId="42">#REF!</definedName>
    <definedName name="TABELA_2" localSheetId="43">#REF!</definedName>
    <definedName name="TABELA_2" localSheetId="44">#REF!</definedName>
    <definedName name="TABELA_2" localSheetId="45">#REF!</definedName>
    <definedName name="TABELA_2" localSheetId="46">#REF!</definedName>
    <definedName name="TABELA_2" localSheetId="47">#REF!</definedName>
    <definedName name="TABELA_2" localSheetId="48">#REF!</definedName>
    <definedName name="TABELA_2" localSheetId="49">#REF!</definedName>
    <definedName name="TABELA_2" localSheetId="50">"#ref!"</definedName>
    <definedName name="TABELA_2" localSheetId="51">#REF!</definedName>
    <definedName name="TABELA_2" localSheetId="0">"#ref!"</definedName>
    <definedName name="TABELA_2" localSheetId="59">#REF!</definedName>
    <definedName name="TABELA_2" localSheetId="60">#REF!</definedName>
    <definedName name="TABELA_2" localSheetId="61">#REF!</definedName>
    <definedName name="TABELA_2" localSheetId="62">#REF!</definedName>
    <definedName name="TABELA_2" localSheetId="63">#REF!</definedName>
    <definedName name="TABELA_2" localSheetId="64">#REF!</definedName>
    <definedName name="TABELA_2" localSheetId="65">#REF!</definedName>
    <definedName name="TABELA_2" localSheetId="66">#REF!</definedName>
    <definedName name="TABELA_2" localSheetId="67">"#ref!"</definedName>
    <definedName name="TABELA_2" localSheetId="68">#REF!</definedName>
    <definedName name="TABELA_2">#REF!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17">#N/A</definedName>
    <definedName name="Vida_útil_do_pomar" localSheetId="18">[3]Entrada!$B$10</definedName>
    <definedName name="Vida_útil_do_pomar" localSheetId="24">[4]Entrada!$B$10</definedName>
    <definedName name="Vida_útil_do_pomar" localSheetId="9">#N/A</definedName>
    <definedName name="Vida_útil_do_pomar" localSheetId="10">[10]Entrada!$B$10</definedName>
    <definedName name="Vida_útil_do_pomar" localSheetId="50">#N/A</definedName>
    <definedName name="Vida_útil_do_pomar" localSheetId="51">[13]Entrada!$B$10</definedName>
    <definedName name="Vida_útil_do_pomar" localSheetId="0">#N/A</definedName>
    <definedName name="Vida_útil_do_pomar" localSheetId="67">#N/A</definedName>
    <definedName name="Vida_útil_do_pomar" localSheetId="68">[16]Entrada!$B$10</definedName>
    <definedName name="Vida_útil_do_pomar">[17]Entrada!$B$10</definedName>
    <definedName name="Z_7F82B2E0_4580_11D5_873D_00105A060375_.wvu.PrintArea" localSheetId="17">'Abaetuba-PA-2016'!$A$1:$D$47</definedName>
    <definedName name="Z_7F82B2E0_4580_11D5_873D_00105A060375_.wvu.PrintArea" localSheetId="18" hidden="1">'Abaetuba-PA-2017'!$A$1:$D$72</definedName>
    <definedName name="Z_7F82B2E0_4580_11D5_873D_00105A060375_.wvu.PrintArea" localSheetId="24" hidden="1">'Belém-PA-2017'!$A$1:$D$72</definedName>
    <definedName name="Z_7F82B2E0_4580_11D5_873D_00105A060375_.wvu.PrintArea" localSheetId="34" hidden="1">'Cametá-PA-2008'!$A$1:$D$48</definedName>
    <definedName name="Z_7F82B2E0_4580_11D5_873D_00105A060375_.wvu.PrintArea" localSheetId="35" hidden="1">'Cametá-PA-2009'!$A$1:$D$47</definedName>
    <definedName name="Z_7F82B2E0_4580_11D5_873D_00105A060375_.wvu.PrintArea" localSheetId="36" hidden="1">'Cametá-PA-2010'!$A$1:$D$49</definedName>
    <definedName name="Z_7F82B2E0_4580_11D5_873D_00105A060375_.wvu.PrintArea" localSheetId="37" hidden="1">'Cametá-PA-2011'!$A$1:$D$47</definedName>
    <definedName name="Z_7F82B2E0_4580_11D5_873D_00105A060375_.wvu.PrintArea" localSheetId="38" hidden="1">'Cametá-PA-2012'!$A$1:$D$49</definedName>
    <definedName name="Z_7F82B2E0_4580_11D5_873D_00105A060375_.wvu.PrintArea" localSheetId="39" hidden="1">'Cametá-PA-2013'!$A$1:$D$47</definedName>
    <definedName name="Z_7F82B2E0_4580_11D5_873D_00105A060375_.wvu.PrintArea" localSheetId="40" hidden="1">'Cametá-PA-2014'!$A$1:$D$49</definedName>
    <definedName name="Z_7F82B2E0_4580_11D5_873D_00105A060375_.wvu.PrintArea" localSheetId="1" hidden="1">'Codajás-AM-2008'!$A$1:$D$47</definedName>
    <definedName name="Z_7F82B2E0_4580_11D5_873D_00105A060375_.wvu.PrintArea" localSheetId="2" hidden="1">'Codajás-AM-2009'!$A$1:$D$47</definedName>
    <definedName name="Z_7F82B2E0_4580_11D5_873D_00105A060375_.wvu.PrintArea" localSheetId="3" hidden="1">'Codajás-AM-2010'!$A$1:$D$47</definedName>
    <definedName name="Z_7F82B2E0_4580_11D5_873D_00105A060375_.wvu.PrintArea" localSheetId="4" hidden="1">'Codajás-AM-2011'!$A$1:$D$47</definedName>
    <definedName name="Z_7F82B2E0_4580_11D5_873D_00105A060375_.wvu.PrintArea" localSheetId="5" hidden="1">'Codajás-AM-2012'!$A$1:$D$47</definedName>
    <definedName name="Z_7F82B2E0_4580_11D5_873D_00105A060375_.wvu.PrintArea" localSheetId="6" hidden="1">'Codajás-AM-2013'!$A$1:$D$47</definedName>
    <definedName name="Z_7F82B2E0_4580_11D5_873D_00105A060375_.wvu.PrintArea" localSheetId="7" hidden="1">'Codajás-AM-2014'!$A$1:$D$47</definedName>
    <definedName name="Z_7F82B2E0_4580_11D5_873D_00105A060375_.wvu.PrintArea" localSheetId="8" hidden="1">'Codajás-AM-2015'!$A$1:$D$47</definedName>
    <definedName name="Z_7F82B2E0_4580_11D5_873D_00105A060375_.wvu.PrintArea" localSheetId="9">'Codajás-AM-2016'!$A$1:$D$46</definedName>
    <definedName name="Z_7F82B2E0_4580_11D5_873D_00105A060375_.wvu.PrintArea" localSheetId="10" hidden="1">'Codajás-AM-2017'!$A$1:$D$72</definedName>
    <definedName name="Z_7F82B2E0_4580_11D5_873D_00105A060375_.wvu.PrintArea" localSheetId="42" hidden="1">'Igarapé-Miri-PA-2008'!$A$1:$D$49</definedName>
    <definedName name="Z_7F82B2E0_4580_11D5_873D_00105A060375_.wvu.PrintArea" localSheetId="43" hidden="1">'Igarapé-Miri-PA-2009'!$A$1:$D$49</definedName>
    <definedName name="Z_7F82B2E0_4580_11D5_873D_00105A060375_.wvu.PrintArea" localSheetId="44" hidden="1">'Igarapé-Miri-PA-2010'!$A$1:$D$48</definedName>
    <definedName name="Z_7F82B2E0_4580_11D5_873D_00105A060375_.wvu.PrintArea" localSheetId="45" hidden="1">'Igarapé-Miri-PA-2011'!$A$1:$D$49</definedName>
    <definedName name="Z_7F82B2E0_4580_11D5_873D_00105A060375_.wvu.PrintArea" localSheetId="46" hidden="1">'Igarapé-Miri-PA-2012'!$A$1:$D$49</definedName>
    <definedName name="Z_7F82B2E0_4580_11D5_873D_00105A060375_.wvu.PrintArea" localSheetId="47" hidden="1">'Igarapé-Miri-PA-2013'!$A$1:$D$49</definedName>
    <definedName name="Z_7F82B2E0_4580_11D5_873D_00105A060375_.wvu.PrintArea" localSheetId="48" hidden="1">'Igarapé-Miri-PA-2014'!$A$1:$D$49</definedName>
    <definedName name="Z_7F82B2E0_4580_11D5_873D_00105A060375_.wvu.PrintArea" localSheetId="49" hidden="1">'Igarapé-Miri-PA-2015'!$A$1:$D$55</definedName>
    <definedName name="Z_7F82B2E0_4580_11D5_873D_00105A060375_.wvu.PrintArea" localSheetId="50">'Igarapé-Miri-PA-2016'!$A$1:$D$46</definedName>
    <definedName name="Z_7F82B2E0_4580_11D5_873D_00105A060375_.wvu.PrintArea" localSheetId="51" hidden="1">'Igarapé-Miri-PA-2017'!$A$1:$D$72</definedName>
    <definedName name="Z_7F82B2E0_4580_11D5_873D_00105A060375_.wvu.PrintArea" localSheetId="59" hidden="1">'Ponta de Pedras-PA-2008'!$A$1:$D$47</definedName>
    <definedName name="Z_7F82B2E0_4580_11D5_873D_00105A060375_.wvu.PrintArea" localSheetId="60" hidden="1">'Ponta de Pedras-PA-2009'!$A$1:$D$47</definedName>
    <definedName name="Z_7F82B2E0_4580_11D5_873D_00105A060375_.wvu.PrintArea" localSheetId="61" hidden="1">'Ponta de Pedras-PA-2010'!$A$1:$D$48</definedName>
    <definedName name="Z_7F82B2E0_4580_11D5_873D_00105A060375_.wvu.PrintArea" localSheetId="62" hidden="1">'Ponta de Pedras-PA-2011'!$A$1:$D$47</definedName>
    <definedName name="Z_7F82B2E0_4580_11D5_873D_00105A060375_.wvu.PrintArea" localSheetId="63" hidden="1">'Ponta de Pedras-PA-2012'!$A$1:$D$47</definedName>
    <definedName name="Z_7F82B2E0_4580_11D5_873D_00105A060375_.wvu.PrintArea" localSheetId="64" hidden="1">'Ponta de Pedras-PA-2013'!$A$1:$D$47</definedName>
    <definedName name="Z_7F82B2E0_4580_11D5_873D_00105A060375_.wvu.PrintArea" localSheetId="65" hidden="1">'Ponta de Pedras-PA-2014'!$A$1:$D$47</definedName>
    <definedName name="Z_7F82B2E0_4580_11D5_873D_00105A060375_.wvu.PrintArea" localSheetId="66" hidden="1">'Ponta de Pedras-PA-2015'!$A$1:$D$47</definedName>
    <definedName name="Z_7F82B2E0_4580_11D5_873D_00105A060375_.wvu.PrintArea" localSheetId="67">'Ponta de Pedras-PA-2016'!$A$1:$D$46</definedName>
    <definedName name="Z_7F82B2E0_4580_11D5_873D_00105A060375_.wvu.PrintArea" localSheetId="68" hidden="1">'Ponta de Pedras-PA-2017'!$A$1:$D$72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71" l="1"/>
  <c r="A49" i="69"/>
  <c r="A49" i="67"/>
  <c r="A47" i="59" l="1"/>
  <c r="A47" i="58"/>
  <c r="A49" i="48"/>
  <c r="A49" i="47"/>
  <c r="A5" i="47"/>
  <c r="A47" i="44" l="1"/>
  <c r="B44" i="44"/>
  <c r="B45" i="44" s="1"/>
  <c r="B43" i="44"/>
  <c r="C43" i="44" s="1"/>
  <c r="B38" i="44"/>
  <c r="C38" i="44" s="1"/>
  <c r="B36" i="44"/>
  <c r="B33" i="44"/>
  <c r="C33" i="44" s="1"/>
  <c r="C32" i="44"/>
  <c r="B32" i="44"/>
  <c r="B31" i="44"/>
  <c r="C31" i="44" s="1"/>
  <c r="B30" i="44"/>
  <c r="C30" i="44" s="1"/>
  <c r="C26" i="44"/>
  <c r="C27" i="44" s="1"/>
  <c r="B26" i="44"/>
  <c r="B27" i="44" s="1"/>
  <c r="C23" i="44"/>
  <c r="B23" i="44"/>
  <c r="C22" i="44"/>
  <c r="B22" i="44"/>
  <c r="C21" i="44"/>
  <c r="B21" i="44"/>
  <c r="C20" i="44"/>
  <c r="B20" i="44"/>
  <c r="C19" i="44"/>
  <c r="B19" i="44"/>
  <c r="C18" i="44"/>
  <c r="B18" i="44"/>
  <c r="C17" i="44"/>
  <c r="B17" i="44"/>
  <c r="C16" i="44"/>
  <c r="B16" i="44"/>
  <c r="B13" i="44"/>
  <c r="C13" i="44" s="1"/>
  <c r="C12" i="44"/>
  <c r="B12" i="44"/>
  <c r="C11" i="44"/>
  <c r="B11" i="44"/>
  <c r="B37" i="44" s="1"/>
  <c r="C37" i="44" s="1"/>
  <c r="C10" i="44"/>
  <c r="B10" i="44"/>
  <c r="C8" i="44"/>
  <c r="B8" i="44"/>
  <c r="C6" i="44"/>
  <c r="B5" i="44"/>
  <c r="A4" i="44"/>
  <c r="A3" i="44"/>
  <c r="A2" i="44"/>
  <c r="A1" i="44"/>
  <c r="A47" i="42"/>
  <c r="A47" i="39"/>
  <c r="B34" i="44" l="1"/>
  <c r="B14" i="44"/>
  <c r="B28" i="44" s="1"/>
  <c r="B24" i="44"/>
  <c r="C24" i="44"/>
  <c r="C34" i="44"/>
  <c r="C14" i="44"/>
  <c r="C28" i="44" s="1"/>
  <c r="C44" i="44"/>
  <c r="C45" i="44" s="1"/>
  <c r="C36" i="44"/>
  <c r="C39" i="44" s="1"/>
  <c r="B39" i="44"/>
  <c r="B40" i="44" s="1"/>
  <c r="B41" i="44" s="1"/>
  <c r="B46" i="44" s="1"/>
  <c r="C40" i="44" l="1"/>
  <c r="C41" i="44" s="1"/>
  <c r="C46" i="44" s="1"/>
  <c r="D30" i="44"/>
  <c r="D20" i="44"/>
  <c r="D11" i="44"/>
  <c r="D19" i="44"/>
  <c r="D10" i="44"/>
  <c r="D32" i="44"/>
  <c r="D22" i="44"/>
  <c r="D13" i="44"/>
  <c r="D38" i="44"/>
  <c r="D31" i="44"/>
  <c r="D21" i="44"/>
  <c r="D12" i="44"/>
  <c r="D37" i="44"/>
  <c r="D18" i="44"/>
  <c r="D26" i="44"/>
  <c r="D27" i="44"/>
  <c r="D33" i="44"/>
  <c r="D36" i="44"/>
  <c r="D16" i="44"/>
  <c r="D44" i="44"/>
  <c r="D43" i="44"/>
  <c r="D23" i="44"/>
  <c r="D17" i="44"/>
  <c r="D45" i="44" l="1"/>
  <c r="D14" i="44"/>
  <c r="D39" i="44"/>
  <c r="D34" i="44"/>
  <c r="D24" i="44"/>
  <c r="D28" i="44" l="1"/>
  <c r="D40" i="44"/>
  <c r="D41" i="44" l="1"/>
  <c r="D46" i="44" s="1"/>
</calcChain>
</file>

<file path=xl/sharedStrings.xml><?xml version="1.0" encoding="utf-8"?>
<sst xmlns="http://schemas.openxmlformats.org/spreadsheetml/2006/main" count="4691" uniqueCount="428">
  <si>
    <t>CUSTO DE PRODUÇÃO ESTIMADO - AGRICULTURA FAMILIAR</t>
  </si>
  <si>
    <t>AÇAÍ DE VÁRZEA - EXTRATIVISMO</t>
  </si>
  <si>
    <t>LOCAL: Abaetetuba - PA</t>
  </si>
  <si>
    <t>Produtividade Média:</t>
  </si>
  <si>
    <t>kg/ha</t>
  </si>
  <si>
    <t>A PREÇOS DE:</t>
  </si>
  <si>
    <t>PARTICI-</t>
  </si>
  <si>
    <t>DISCRIMINAÇÃO</t>
  </si>
  <si>
    <t>PAÇÃO</t>
  </si>
  <si>
    <t>R$/ha</t>
  </si>
  <si>
    <t>R$/1 kg</t>
  </si>
  <si>
    <t>(%)</t>
  </si>
  <si>
    <t>I - DESPESAS DE CUSTEIO DA LAVOURA</t>
  </si>
  <si>
    <t xml:space="preserve">  6 - Mão-de-obra temporária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</si>
  <si>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</si>
  <si>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</si>
  <si>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</si>
  <si>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</si>
  <si>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>TOTAL DAS DESPESAS DE CUSTEIO DA LAVOURA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</si>
  <si>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</si>
  <si>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</si>
  <si>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</si>
  <si>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</si>
  <si>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</si>
  <si>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</si>
  <si>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</si>
  <si>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</si>
  <si>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</si>
  <si>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</si>
  <si>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</si>
  <si>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</si>
  <si>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</si>
  <si>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</si>
  <si>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</si>
  <si>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</si>
  <si>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</si>
  <si>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</si>
  <si>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</si>
  <si>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</si>
  <si>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</si>
  <si>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</si>
  <si>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</si>
  <si>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</si>
  <si>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</si>
  <si>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</si>
  <si>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</si>
  <si>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</si>
  <si>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GESTÃO DA PROPRIEDADE FAMILIAR</t>
  </si>
  <si>
    <t xml:space="preserve">  1 - Serviços de gerenciamento da propriedade</t>
  </si>
  <si>
    <t xml:space="preserve">  2 - Despesas administrativas</t>
  </si>
  <si>
    <t xml:space="preserve">  3 - Mão-de-obra-familiar</t>
  </si>
  <si>
    <t>Elaboração: CONAB/DIPAI/SUINF/GECUP</t>
  </si>
  <si>
    <t>LOCAL: Igarapé - Miri - PA</t>
  </si>
  <si>
    <t>CUSTO DE PRODUÇÃO ESTIMADO - SOCIOBIODIVERSIDADE</t>
  </si>
  <si>
    <t>AÇAI NATIVO DE VÁRZEA  - EXTRATIVISMO</t>
  </si>
  <si>
    <t>SAFRA 2017</t>
  </si>
  <si>
    <t>LOCAL:  Ponta de Pedras - PA</t>
  </si>
  <si>
    <t>R$/Safra</t>
  </si>
  <si>
    <t xml:space="preserve">  7 - Mão-de-obra fixa</t>
  </si>
  <si>
    <t xml:space="preserve"> 11 - Despesas administrativas</t>
  </si>
  <si>
    <t xml:space="preserve"> 12 - Outros itens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</si>
  <si>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</si>
  <si>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</si>
  <si>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</si>
  <si>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</si>
  <si>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</si>
  <si>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</si>
  <si>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 xml:space="preserve">  4 - Depreciação do Açai Nativo</t>
  </si>
  <si>
    <t xml:space="preserve">  1 - Manutenção periódica de máquinas/implementos</t>
  </si>
  <si>
    <t>Custo de Produção - Resumo</t>
  </si>
  <si>
    <t>SOCIOBIODIVERSIDADE - AÇAÍ - NÃO SE APLICA -  - EXTRATIVISTA</t>
  </si>
  <si>
    <t>SAFRA ANUAL - 2018/18 - Codajás - AM</t>
  </si>
  <si>
    <t>Ciclo de Cultura: ANUAL</t>
  </si>
  <si>
    <t>Tipo do Relatório: Estimado</t>
  </si>
  <si>
    <t xml:space="preserve">Produtividade </t>
  </si>
  <si>
    <t>1500,00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</si>
  <si>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</si>
  <si>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</si>
  <si>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</si>
  <si>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</si>
  <si>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</si>
  <si>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</si>
  <si>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</si>
  <si>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</si>
  <si>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</si>
  <si>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</si>
  <si>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</si>
  <si>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</si>
  <si>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</si>
  <si>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</si>
  <si>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</si>
  <si>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</si>
  <si>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</si>
  <si>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</si>
  <si>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</si>
  <si>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</si>
  <si>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</si>
  <si>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</si>
  <si>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</si>
  <si>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</si>
  <si>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</si>
  <si>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</si>
  <si>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</si>
  <si>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</si>
  <si>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</si>
  <si>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II - OUTRAS DESPESAS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</si>
  <si>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</si>
  <si>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</si>
  <si>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</si>
  <si>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</si>
  <si>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</si>
  <si>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</si>
  <si>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</si>
  <si>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</si>
  <si>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</si>
  <si>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</si>
  <si>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</si>
  <si>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</si>
  <si>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</si>
  <si>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TOTAL DAS OUTRAS DESPESAS (B)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</si>
  <si>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</si>
  <si>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</si>
  <si>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</si>
  <si>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</si>
  <si>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</si>
  <si>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</si>
  <si>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</si>
  <si>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TOTAL DE DEPRECIAÇÕES (E)</t>
  </si>
  <si>
    <t>V - OUTROS CUSTOS FIXOS</t>
  </si>
  <si>
    <t>29 - Manutenção Periódica Benfeitorias/Instalações</t>
  </si>
  <si>
    <t>30 - Encargos Sociais</t>
  </si>
  <si>
    <t>31 - Seguro do capital fixo</t>
  </si>
  <si>
    <t>TOTAL DE OUTROS CUSTOS FIXOS (F)</t>
  </si>
  <si>
    <t>CUSTO FIXO (E+F=G)</t>
  </si>
  <si>
    <t>CUSTO OPERACIONAL (D+G=H)</t>
  </si>
  <si>
    <t>VI - RENDA DE FATORES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</si>
  <si>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</si>
  <si>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</si>
  <si>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</si>
  <si>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</si>
  <si>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</si>
  <si>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</si>
  <si>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- 2018/19 - Abaetetuba - PA</t>
  </si>
  <si>
    <t>4200,00 ha</t>
  </si>
  <si>
    <t>SAFRA ANUAL - 2018/18 - Belém - PA</t>
  </si>
  <si>
    <t>3360,00 kg</t>
  </si>
  <si>
    <t>2800,00 kg</t>
  </si>
  <si>
    <t>SAFRA ANUAL - 2018/18 - Igarapé-Miri - PA</t>
  </si>
  <si>
    <t>SAFRA ANUAL - 2018/18 - Ponta de Pedras - PA</t>
  </si>
  <si>
    <t>1680,00 kg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</si>
  <si>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</si>
  <si>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</si>
  <si>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</si>
  <si>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</si>
  <si>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</si>
  <si>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</si>
  <si>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</si>
  <si>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</si>
  <si>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</si>
  <si>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</si>
  <si>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</si>
  <si>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</si>
  <si>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</si>
  <si>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</si>
  <si>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</si>
  <si>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</si>
  <si>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</si>
  <si>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</si>
  <si>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</si>
  <si>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</si>
  <si>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</si>
  <si>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</si>
  <si>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</si>
  <si>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</si>
  <si>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</si>
  <si>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</si>
  <si>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</si>
  <si>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</si>
  <si>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</si>
  <si>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</si>
  <si>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</si>
  <si>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</si>
  <si>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</si>
  <si>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</si>
  <si>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</si>
  <si>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</si>
  <si>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</si>
  <si>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</si>
  <si>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</si>
  <si>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</si>
  <si>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</si>
  <si>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CUSTO FIXO  (E+F = G)</t>
  </si>
  <si>
    <t xml:space="preserve">  32 - Remuneração esperada sobre capital fixo</t>
  </si>
  <si>
    <t>TOTAL DA RENDA DE FATORES (I)</t>
  </si>
  <si>
    <t xml:space="preserve">CUSTO TOTAL  (H+I = J) </t>
  </si>
  <si>
    <t>AÇAI NATIVO -4º ANO-Produção-EXTRATIVISMO</t>
  </si>
  <si>
    <t>SAFRA DE 2016</t>
  </si>
  <si>
    <t>LOCAL:  Codajás - AM</t>
  </si>
  <si>
    <t>kg/Safra</t>
  </si>
  <si>
    <t>MAR/2016</t>
  </si>
  <si>
    <t>DISCRIMINAÇÃO (PRODUÇÃO IV ANO)</t>
  </si>
  <si>
    <t>I - DESPESAS DE CUSTEIO DA ATIVIDADE EXTRATIVISTA</t>
  </si>
  <si>
    <t xml:space="preserve">  1 - Mão-de-obra para a extração do açai nativo</t>
  </si>
  <si>
    <t xml:space="preserve">  2 - Outras despesas (facao, foice e sacaria) </t>
  </si>
  <si>
    <t xml:space="preserve">  3 - Remuneração /fases implantação e formação II e III anos</t>
  </si>
  <si>
    <t>TOTAL DAS DESPESAS DE CUSTEIO  (A)</t>
  </si>
  <si>
    <t>II - DESPESAS PÓS-COLETA</t>
  </si>
  <si>
    <t>Total das Despesas Pós-Coleta (B)</t>
  </si>
  <si>
    <t xml:space="preserve">  4 - Depreciação do açai nativo</t>
  </si>
  <si>
    <t xml:space="preserve">   1 - Remuneração esperada sobre capital fixo</t>
  </si>
  <si>
    <t xml:space="preserve">   3 - Terra</t>
  </si>
  <si>
    <t>Total de Renda de Fatores (I)</t>
  </si>
  <si>
    <t>SAFRA DE VERÃO - 2016</t>
  </si>
  <si>
    <t>kg/safra</t>
  </si>
  <si>
    <t>R$/safra</t>
  </si>
  <si>
    <t>I - DESPESAS DE CUSTEIO EXTRATIVISTA</t>
  </si>
  <si>
    <t xml:space="preserve">  1 - Mão-de-obra extrativista</t>
  </si>
  <si>
    <t xml:space="preserve">  2 - Administrador Rural</t>
  </si>
  <si>
    <t xml:space="preserve">  3 - Outros itens</t>
  </si>
  <si>
    <t>TOTAL DAS DESPESAS DE CUSTEIO (A)</t>
  </si>
  <si>
    <t xml:space="preserve">   2 - Terra</t>
  </si>
  <si>
    <t>I - DESPESAS DE CUSTEIO DA EXTRAÇÃO</t>
  </si>
  <si>
    <t>TOTAL DAS DESPESAS DE CUSTEIO DA EXTRAÇÃO (A)</t>
  </si>
  <si>
    <t>SAFRA 2016</t>
  </si>
  <si>
    <t xml:space="preserve">  2 - Outras despesas</t>
  </si>
  <si>
    <t>PRODUTO:  AÇAÍ (fruto)</t>
  </si>
  <si>
    <t>LOCAL:  CODAJÁS - AM</t>
  </si>
  <si>
    <t xml:space="preserve">  33 - Terra própria</t>
  </si>
  <si>
    <t xml:space="preserve">  34 - Arrendamento</t>
  </si>
  <si>
    <t>PRODUTO: AÇAÍ (fruto)</t>
  </si>
  <si>
    <t>LOCAL:  ABAETETUBA - PA</t>
  </si>
  <si>
    <t xml:space="preserve"> 14 - Serviços Diversos (atravessador)</t>
  </si>
  <si>
    <t>LOCAL: IGARAPÉ-MIRI - PA</t>
  </si>
  <si>
    <t>LOCAL: PONTA DE PEDRAS - PA</t>
  </si>
  <si>
    <t>LOCAL:  BELÉM - PA</t>
  </si>
  <si>
    <t>SOCIOBIODIVERSIDADE - AÇAÍ - EXTRATIVISTA</t>
  </si>
  <si>
    <t>Mês/Ano: Agosto/2018</t>
  </si>
  <si>
    <t>SAFRA ANUAL - 2019/19 - Codajás - AM</t>
  </si>
  <si>
    <t>Mês/Ano: Agosto/2019</t>
  </si>
  <si>
    <t>15500,00 kg/ha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</si>
  <si>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</si>
  <si>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</si>
  <si>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</si>
  <si>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</si>
  <si>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</si>
  <si>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</si>
  <si>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</si>
  <si>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</si>
  <si>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</si>
  <si>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</si>
  <si>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</si>
  <si>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</si>
  <si>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</si>
  <si>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</si>
  <si>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</si>
  <si>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</si>
  <si>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</si>
  <si>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</si>
  <si>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</si>
  <si>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</si>
  <si>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</si>
  <si>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</si>
  <si>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</si>
  <si>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</si>
  <si>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</si>
  <si>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</si>
  <si>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Abaetetuba - PA</t>
  </si>
  <si>
    <t>84000,00 kg</t>
  </si>
  <si>
    <t>SAFRA ANUAL - 2019/19 - Belém - PA</t>
  </si>
  <si>
    <t>SAFRA ANUAL - 2019/19 - Bujaru - PA</t>
  </si>
  <si>
    <t>13440,00 kg</t>
  </si>
  <si>
    <t>SAFRA ANUAL - 2019/19 - Igarapé-Miri - PA</t>
  </si>
  <si>
    <t>Ciclo de Cultura: PERMANENTE</t>
  </si>
  <si>
    <t>Etapa de Cultivo: PRODUÇÃO</t>
  </si>
  <si>
    <t>2100,00 kg</t>
  </si>
  <si>
    <t>28 - Exaustão do cultivo</t>
  </si>
  <si>
    <t>32 - Arrendamento</t>
  </si>
  <si>
    <t>33 - Remuneração esperada sobre o capital fixo</t>
  </si>
  <si>
    <t>34 - Remuneração esperada sobre o cultivo</t>
  </si>
  <si>
    <t>35 - Terra Própria</t>
  </si>
  <si>
    <t>SAFRA ANUAL - 2019/19 - Ponta de Pedras - PA</t>
  </si>
  <si>
    <t>49560,00 kg</t>
  </si>
  <si>
    <t>TOTAL DE RENDA DE FATORES (F)</t>
  </si>
  <si>
    <t>I - DESPESAS DO CUSTEIO</t>
  </si>
  <si>
    <t>PARTICIPAÇÃO CT(%)</t>
  </si>
  <si>
    <t>PARTICIPAÇÃO CV(%)</t>
  </si>
  <si>
    <t>Produtividade Média: 15500,00 kg</t>
  </si>
  <si>
    <t/>
  </si>
  <si>
    <t>Mês/Ano: Agosto/2020</t>
  </si>
  <si>
    <t xml:space="preserve">                                       SAFRA ANUAL - 2020/20 - Codajás - AM</t>
  </si>
  <si>
    <t xml:space="preserve">                                       SOCIOBIODIVERSIDADE - AÇAÍ - NÃO SE APLICA - EXTRATIVISTA</t>
  </si>
  <si>
    <t xml:space="preserve">                                       Custo de Produção - Resumo</t>
  </si>
  <si>
    <t xml:space="preserve">                                       SAFRA ANUAL - 2020/20 - Abaetetuba - PA</t>
  </si>
  <si>
    <t>Produtividade Média: 84000,00 kg</t>
  </si>
  <si>
    <t>Produtividade Média: 3360,00 kg</t>
  </si>
  <si>
    <t xml:space="preserve">                                       SAFRA ANUAL - 2020/20 - Belém - PA</t>
  </si>
  <si>
    <t xml:space="preserve">                                       SAFRA ANUAL - 2020/20 - Bujaru - PA</t>
  </si>
  <si>
    <t>Produtividade Média: 13440,00 kg</t>
  </si>
  <si>
    <t xml:space="preserve">                                       SAFRA ANUAL - 2020/20 - Igarapé-Miri - PA</t>
  </si>
  <si>
    <t>Produtividade Média: 2100,00 kg</t>
  </si>
  <si>
    <t xml:space="preserve">                                       SAFRA ANUAL - 2020/20 - Ponta de Pedras - PA</t>
  </si>
  <si>
    <t>Produtividade Média: 49560,00 kg</t>
  </si>
  <si>
    <t>AÇAI NATIVO - EXTRATIVISMO</t>
  </si>
  <si>
    <t>SAFRA DE 2008</t>
  </si>
  <si>
    <t xml:space="preserve">  2 - Mão-de-obra fixa</t>
  </si>
  <si>
    <t xml:space="preserve">  3 - Outras despesas (facao, foice e sacaria) </t>
  </si>
  <si>
    <t xml:space="preserve">  4 - Remuneração es/fases implantação e formação II e III anos</t>
  </si>
  <si>
    <t>Elaboração: CONAB/DIGEM/SUINF/GECUP</t>
  </si>
  <si>
    <t xml:space="preserve">  4 - Remuneração /fases implantação e formação II e III anos</t>
  </si>
  <si>
    <t>SAFRA DE 2009</t>
  </si>
  <si>
    <t>SAFRA DE 2010</t>
  </si>
  <si>
    <t>MAI-2010</t>
  </si>
  <si>
    <t>SAFRA DE 2011</t>
  </si>
  <si>
    <t>JAN/2011</t>
  </si>
  <si>
    <t>SAFRA DE 2012</t>
  </si>
  <si>
    <t>JAN/2012</t>
  </si>
  <si>
    <t>SAFRA DE 2013</t>
  </si>
  <si>
    <t>JAN/2013</t>
  </si>
  <si>
    <t>SAFRA DE 2015</t>
  </si>
  <si>
    <t>JAN/2015</t>
  </si>
  <si>
    <t xml:space="preserve">  6 - Mão-de-obra</t>
  </si>
  <si>
    <t xml:space="preserve"> 11 - Outras despesas</t>
  </si>
  <si>
    <t xml:space="preserve"> 12 - Transporte interno</t>
  </si>
  <si>
    <t xml:space="preserve">   2 - Remuneração esperada sobre o Açai Nativo</t>
  </si>
  <si>
    <t>AÇAI NATIVO DE VÁRZEA - EXTRATIVISMO</t>
  </si>
  <si>
    <t>SAFRA  2008</t>
  </si>
  <si>
    <t>LOCAL:  Igarapé-Miri - PA</t>
  </si>
  <si>
    <t xml:space="preserve">  1 - Mão-de-obra</t>
  </si>
  <si>
    <t xml:space="preserve">  3 - Outras despesas</t>
  </si>
  <si>
    <t xml:space="preserve">  4 - Transporte interno</t>
  </si>
  <si>
    <t xml:space="preserve">   5 - Remuneração esperada sobre o Açai Nativo</t>
  </si>
  <si>
    <t>Municípios abrangentes:</t>
  </si>
  <si>
    <t>SAFRA  2009</t>
  </si>
  <si>
    <t>SAFRA  2010</t>
  </si>
  <si>
    <t>FEV/2010</t>
  </si>
  <si>
    <t>SAFRA 2011</t>
  </si>
  <si>
    <t xml:space="preserve">  1 - Mão-de-obra </t>
  </si>
  <si>
    <t xml:space="preserve"> 2 - Mão-de-obra fixa</t>
  </si>
  <si>
    <t xml:space="preserve"> 3 - Outras despesas</t>
  </si>
  <si>
    <t>SAFRA  2011</t>
  </si>
  <si>
    <t>SAFRA  2012</t>
  </si>
  <si>
    <t>SAFRA  2013</t>
  </si>
  <si>
    <t>SAFRA  2014</t>
  </si>
  <si>
    <t>JAN/2014</t>
  </si>
  <si>
    <t>SAFRA DE VERÃO - 2015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</si>
  <si>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</si>
  <si>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</si>
  <si>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</si>
  <si>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</si>
  <si>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</si>
  <si>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11 - Outros itens</t>
  </si>
  <si>
    <t>SAFRA 2015</t>
  </si>
  <si>
    <t>SAFRA 2014</t>
  </si>
  <si>
    <t xml:space="preserve"> 4 - Remuneração sobre fases implantação e formação II e III anos</t>
  </si>
  <si>
    <t>SAFRA 2008</t>
  </si>
  <si>
    <t>SAFRA 2009</t>
  </si>
  <si>
    <t>SAFRA 2010</t>
  </si>
  <si>
    <t>SAFRA 2012</t>
  </si>
  <si>
    <t>NOV/2012</t>
  </si>
  <si>
    <t>SAFRA 2013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</si>
  <si>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</si>
  <si>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</si>
  <si>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</si>
  <si>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</si>
  <si>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</si>
  <si>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</si>
  <si>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</si>
  <si>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</si>
  <si>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</si>
  <si>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</si>
  <si>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AÇAÍ</t>
  </si>
  <si>
    <t>Codajás</t>
  </si>
  <si>
    <t>AM</t>
  </si>
  <si>
    <t>Abaetetuba</t>
  </si>
  <si>
    <t>PA</t>
  </si>
  <si>
    <t>Belém</t>
  </si>
  <si>
    <t>Bujaru</t>
  </si>
  <si>
    <t>Igarapé Miri</t>
  </si>
  <si>
    <t>Ponta De Pedras</t>
  </si>
  <si>
    <t>Cametá</t>
  </si>
  <si>
    <t>LOCAL:  Cametá - PA</t>
  </si>
  <si>
    <t>Minicípios abrangentes: Cametá, Baião, Mocajuba, Oeiras, Lomoeiro do Ajuru.</t>
  </si>
  <si>
    <t xml:space="preserve">  3 - Outras despesas (facão, foice, machado, etc.)</t>
  </si>
  <si>
    <t xml:space="preserve">  4 - Remuneração s/fases implantação e formação II e III anos</t>
  </si>
  <si>
    <t xml:space="preserve">AÇAI NATIVO DE VÁRZEA </t>
  </si>
  <si>
    <t>SÓCIOBIODIVERSIDADE/AGROEXTRATIVISMO</t>
  </si>
  <si>
    <t>SAFRA DE VERÃO 2008/2009</t>
  </si>
  <si>
    <t>SAFRA DE VERÃO 2010/2011</t>
  </si>
  <si>
    <t>SAFRA  2011/2012</t>
  </si>
  <si>
    <t>SAFRA  2012/2013</t>
  </si>
  <si>
    <t>SAFRA  2013/2014</t>
  </si>
  <si>
    <t>SAFRA  2014/2015</t>
  </si>
  <si>
    <t>A partir de 2015 esse custo foi inativado.</t>
  </si>
  <si>
    <t>2008 a 2014</t>
  </si>
  <si>
    <t>OBS.: 1) A partir de 2015 o custo de Cametá/PA foi inativado.</t>
  </si>
  <si>
    <t xml:space="preserve">                                       SAFRA ANUAL - 2021 - Codajás - AM</t>
  </si>
  <si>
    <t>Mês/Ano: Agosto/2021</t>
  </si>
  <si>
    <t>22 - Outros</t>
  </si>
  <si>
    <t xml:space="preserve">                                       SAFRA ANUAL - 2021 - Abaetetuba - PA</t>
  </si>
  <si>
    <t xml:space="preserve">                                       SAFRA ANUAL - 2021 - Belém - PA</t>
  </si>
  <si>
    <t xml:space="preserve">                                       SAFRA ANUAL - 2021 - Bujaru - PA</t>
  </si>
  <si>
    <t xml:space="preserve">                                       SAFRA ANUAL - 2021 - Igarapé-Miri - PA</t>
  </si>
  <si>
    <t xml:space="preserve">                                       SAFRA ANUAL - 2021 - Ponta de Pedras - PA</t>
  </si>
  <si>
    <t>2008 a 2022</t>
  </si>
  <si>
    <t>2016 a 2022</t>
  </si>
  <si>
    <t>2017 a 2022</t>
  </si>
  <si>
    <t>2019 a 2022</t>
  </si>
  <si>
    <t xml:space="preserve">                                       SAFRA ANUAL - 2022 - Codajás - AM</t>
  </si>
  <si>
    <t>Mês/Ano: Agosto/2022</t>
  </si>
  <si>
    <t>Elaboração: CONAB/DIPAI/SUINF/GESIP</t>
  </si>
  <si>
    <t xml:space="preserve">                                       SAFRA ANUAL - 2022 - Ponta de Pedras - PA</t>
  </si>
  <si>
    <t xml:space="preserve">                                       SAFRA ANUAL - 2022 - Igarapé-Miri - PA</t>
  </si>
  <si>
    <t xml:space="preserve">                                       SAFRA ANUAL - 2022 - Bujaru - PA</t>
  </si>
  <si>
    <t xml:space="preserve">                                       SAFRA ANUAL - 2022 - Belém - PA</t>
  </si>
  <si>
    <t xml:space="preserve">                                       SAFRA ANUAL - 2022 - Abaetetuba - PA</t>
  </si>
  <si>
    <t>A partir de 2023 os custos de Abaetetuba, Belém e Bujaru foram inativados.</t>
  </si>
  <si>
    <t>A partir de 2023 esse custo foi inativado.</t>
  </si>
  <si>
    <t>2008 a 2023</t>
  </si>
  <si>
    <t xml:space="preserve">                                       SAFRA ANUAL - 2023 - Codajás - AM</t>
  </si>
  <si>
    <t>Mês/Ano: Agosto/2023</t>
  </si>
  <si>
    <t>Curralinho</t>
  </si>
  <si>
    <t>Limoeiro do Ajuru</t>
  </si>
  <si>
    <t xml:space="preserve">                                       SAFRA ANUAL - 2023 - Curralinho - PA</t>
  </si>
  <si>
    <t>Produtividade Média: 47432,00 kg</t>
  </si>
  <si>
    <t xml:space="preserve">                                       SAFRA ANUAL - 2023 - Igarapé-Miri - PA</t>
  </si>
  <si>
    <t xml:space="preserve">                                       SAFRA ANUAL - 2023 - Limoeiro do Ajuru - PA</t>
  </si>
  <si>
    <t>Produtividade Média: 61740,00 kg</t>
  </si>
  <si>
    <t xml:space="preserve">                                       SAFRA ANUAL - 2023 - Ponta de Pedras -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</si>
</sst>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\-mmm\-yyyy"/>
    <numFmt numFmtId="165" formatCode="#0.00"/>
    <numFmt numFmtId="166" formatCode="#,##0.00_);\(#,##0.00\)"/>
    <numFmt numFmtId="167" formatCode="#,##0_);\(#,##0\)"/>
    <numFmt numFmtId="168" formatCode="0.0%"/>
    <numFmt numFmtId="169" formatCode="#,###,###,##0.0000"/>
    <numFmt numFmtId="170" formatCode="mmm\-yy"/>
    <numFmt numFmtId="171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39" fontId="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39" fontId="1" fillId="0" borderId="0"/>
    <xf numFmtId="166" fontId="15" fillId="0" borderId="0"/>
    <xf numFmtId="9" fontId="15" fillId="0" borderId="0" applyFill="0" applyBorder="0" applyProtection="0"/>
    <xf numFmtId="9" fontId="15" fillId="0" borderId="0" applyFill="0" applyBorder="0" applyProtection="0"/>
    <xf numFmtId="0" fontId="6" fillId="0" borderId="0"/>
    <xf numFmtId="0" fontId="3" fillId="0" borderId="0"/>
    <xf numFmtId="166" fontId="15" fillId="0" borderId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6" fillId="0" borderId="0"/>
  </cellStyleXfs>
  <cellXfs count="343">
    <xf numFmtId="0" fontId="0" fillId="0" borderId="0" xfId="0"/>
    <xf numFmtId="39" fontId="2" fillId="0" borderId="0" xfId="1" applyFont="1" applyAlignment="1">
      <alignment horizontal="centerContinuous" vertical="center"/>
    </xf>
    <xf numFmtId="39" fontId="3" fillId="0" borderId="0" xfId="1" applyFont="1" applyAlignment="1">
      <alignment vertical="center"/>
    </xf>
    <xf numFmtId="39" fontId="3" fillId="0" borderId="0" xfId="1" applyFont="1" applyAlignment="1">
      <alignment horizontal="right" vertical="center"/>
    </xf>
    <xf numFmtId="37" fontId="2" fillId="0" borderId="0" xfId="1" applyNumberFormat="1" applyFont="1" applyAlignment="1">
      <alignment vertical="center"/>
    </xf>
    <xf numFmtId="39" fontId="3" fillId="0" borderId="0" xfId="1" applyFont="1" applyAlignment="1">
      <alignment horizontal="left" vertical="center"/>
    </xf>
    <xf numFmtId="39" fontId="3" fillId="0" borderId="1" xfId="1" applyFont="1" applyBorder="1" applyAlignment="1">
      <alignment vertical="center"/>
    </xf>
    <xf numFmtId="39" fontId="2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39" fontId="2" fillId="0" borderId="0" xfId="1" applyFont="1" applyAlignment="1">
      <alignment horizontal="left" vertical="center"/>
    </xf>
    <xf numFmtId="39" fontId="3" fillId="0" borderId="2" xfId="1" applyFont="1" applyBorder="1" applyAlignment="1">
      <alignment vertical="center"/>
    </xf>
    <xf numFmtId="39" fontId="2" fillId="0" borderId="2" xfId="1" applyFont="1" applyBorder="1" applyAlignment="1">
      <alignment horizontal="center" vertical="center"/>
    </xf>
    <xf numFmtId="39" fontId="3" fillId="0" borderId="0" xfId="1" quotePrefix="1" applyFont="1" applyAlignment="1">
      <alignment horizontal="left" vertical="center"/>
    </xf>
    <xf numFmtId="10" fontId="3" fillId="0" borderId="0" xfId="2" applyNumberFormat="1" applyFont="1" applyAlignment="1" applyProtection="1">
      <alignment vertical="center"/>
    </xf>
    <xf numFmtId="39" fontId="2" fillId="0" borderId="3" xfId="1" applyFont="1" applyBorder="1" applyAlignment="1">
      <alignment horizontal="left" vertical="center"/>
    </xf>
    <xf numFmtId="39" fontId="2" fillId="0" borderId="3" xfId="1" applyFont="1" applyBorder="1" applyAlignment="1">
      <alignment vertical="center"/>
    </xf>
    <xf numFmtId="10" fontId="2" fillId="0" borderId="3" xfId="2" applyNumberFormat="1" applyFont="1" applyBorder="1" applyAlignment="1" applyProtection="1">
      <alignment vertical="center"/>
    </xf>
    <xf numFmtId="39" fontId="2" fillId="0" borderId="0" xfId="1" quotePrefix="1" applyFont="1" applyAlignment="1">
      <alignment horizontal="left" vertical="center"/>
    </xf>
    <xf numFmtId="10" fontId="3" fillId="0" borderId="4" xfId="2" applyNumberFormat="1" applyFont="1" applyBorder="1" applyAlignment="1" applyProtection="1">
      <alignment vertical="center"/>
    </xf>
    <xf numFmtId="39" fontId="2" fillId="0" borderId="0" xfId="1" applyFont="1" applyAlignment="1">
      <alignment vertical="center"/>
    </xf>
    <xf numFmtId="10" fontId="3" fillId="0" borderId="0" xfId="2" applyNumberFormat="1" applyFont="1" applyBorder="1" applyAlignment="1" applyProtection="1">
      <alignment vertical="center"/>
    </xf>
    <xf numFmtId="10" fontId="3" fillId="0" borderId="3" xfId="2" applyNumberFormat="1" applyFont="1" applyBorder="1" applyAlignment="1" applyProtection="1">
      <alignment vertical="center"/>
    </xf>
    <xf numFmtId="39" fontId="4" fillId="0" borderId="0" xfId="1" quotePrefix="1" applyFont="1" applyAlignment="1">
      <alignment horizontal="left" vertical="center"/>
    </xf>
    <xf numFmtId="39" fontId="5" fillId="0" borderId="0" xfId="1" applyFont="1" applyAlignment="1">
      <alignment vertical="center"/>
    </xf>
    <xf numFmtId="10" fontId="3" fillId="0" borderId="0" xfId="3" applyNumberFormat="1" applyFont="1" applyAlignment="1" applyProtection="1">
      <alignment vertical="center"/>
    </xf>
    <xf numFmtId="10" fontId="2" fillId="0" borderId="3" xfId="3" applyNumberFormat="1" applyFont="1" applyBorder="1" applyAlignment="1" applyProtection="1">
      <alignment vertical="center"/>
    </xf>
    <xf numFmtId="10" fontId="3" fillId="0" borderId="4" xfId="3" applyNumberFormat="1" applyFont="1" applyBorder="1" applyAlignment="1" applyProtection="1">
      <alignment vertical="center"/>
    </xf>
    <xf numFmtId="10" fontId="3" fillId="0" borderId="0" xfId="3" applyNumberFormat="1" applyFont="1" applyBorder="1" applyAlignment="1" applyProtection="1">
      <alignment vertical="center"/>
    </xf>
    <xf numFmtId="10" fontId="3" fillId="0" borderId="3" xfId="3" applyNumberFormat="1" applyFont="1" applyBorder="1" applyAlignment="1" applyProtection="1">
      <alignment vertical="center"/>
    </xf>
    <xf numFmtId="39" fontId="2" fillId="0" borderId="8" xfId="1" applyFont="1" applyBorder="1" applyAlignment="1">
      <alignment horizontal="left" vertical="center"/>
    </xf>
    <xf numFmtId="39" fontId="2" fillId="0" borderId="8" xfId="1" applyFont="1" applyBorder="1" applyAlignment="1">
      <alignment vertical="center"/>
    </xf>
    <xf numFmtId="10" fontId="2" fillId="0" borderId="8" xfId="2" applyNumberFormat="1" applyFont="1" applyBorder="1" applyAlignment="1" applyProtection="1">
      <alignment vertical="center"/>
    </xf>
    <xf numFmtId="0" fontId="7" fillId="2" borderId="0" xfId="4" applyFont="1" applyFill="1" applyAlignment="1">
      <alignment horizontal="left" vertical="top" wrapText="1"/>
    </xf>
    <xf numFmtId="0" fontId="6" fillId="0" borderId="0" xfId="4"/>
    <xf numFmtId="0" fontId="10" fillId="2" borderId="0" xfId="4" applyFont="1" applyFill="1" applyAlignment="1">
      <alignment horizontal="left" vertical="center" wrapText="1"/>
    </xf>
    <xf numFmtId="0" fontId="13" fillId="2" borderId="12" xfId="4" applyFont="1" applyFill="1" applyBorder="1" applyAlignment="1">
      <alignment horizontal="right" vertical="center" wrapText="1"/>
    </xf>
    <xf numFmtId="165" fontId="13" fillId="2" borderId="11" xfId="4" applyNumberFormat="1" applyFont="1" applyFill="1" applyBorder="1" applyAlignment="1">
      <alignment horizontal="right" vertical="center" wrapText="1"/>
    </xf>
    <xf numFmtId="165" fontId="13" fillId="2" borderId="12" xfId="4" applyNumberFormat="1" applyFont="1" applyFill="1" applyBorder="1" applyAlignment="1">
      <alignment horizontal="right" vertical="center" wrapText="1"/>
    </xf>
    <xf numFmtId="4" fontId="13" fillId="2" borderId="0" xfId="4" applyNumberFormat="1" applyFont="1" applyFill="1" applyAlignment="1">
      <alignment horizontal="right" vertical="center" wrapText="1"/>
    </xf>
    <xf numFmtId="0" fontId="11" fillId="2" borderId="10" xfId="4" applyFont="1" applyFill="1" applyBorder="1" applyAlignment="1">
      <alignment horizontal="center" vertical="center" wrapText="1"/>
    </xf>
    <xf numFmtId="166" fontId="15" fillId="0" borderId="0" xfId="6"/>
    <xf numFmtId="166" fontId="17" fillId="0" borderId="0" xfId="6" applyFont="1" applyAlignment="1">
      <alignment vertical="center"/>
    </xf>
    <xf numFmtId="166" fontId="17" fillId="0" borderId="0" xfId="6" applyFont="1" applyAlignment="1">
      <alignment horizontal="right" vertical="center"/>
    </xf>
    <xf numFmtId="167" fontId="16" fillId="0" borderId="0" xfId="6" applyNumberFormat="1" applyFont="1" applyAlignment="1">
      <alignment vertical="center"/>
    </xf>
    <xf numFmtId="166" fontId="17" fillId="0" borderId="0" xfId="6" applyFont="1" applyAlignment="1">
      <alignment horizontal="left" vertical="center"/>
    </xf>
    <xf numFmtId="166" fontId="17" fillId="0" borderId="13" xfId="6" applyFont="1" applyBorder="1" applyAlignment="1">
      <alignment vertical="center"/>
    </xf>
    <xf numFmtId="166" fontId="16" fillId="0" borderId="13" xfId="6" applyFont="1" applyBorder="1" applyAlignment="1">
      <alignment horizontal="right" vertical="center"/>
    </xf>
    <xf numFmtId="164" fontId="16" fillId="0" borderId="13" xfId="6" applyNumberFormat="1" applyFont="1" applyBorder="1" applyAlignment="1">
      <alignment horizontal="center" vertical="center"/>
    </xf>
    <xf numFmtId="166" fontId="16" fillId="0" borderId="13" xfId="6" applyFont="1" applyBorder="1" applyAlignment="1">
      <alignment horizontal="center" vertical="center"/>
    </xf>
    <xf numFmtId="166" fontId="16" fillId="0" borderId="0" xfId="6" applyFont="1" applyAlignment="1">
      <alignment horizontal="left" vertical="center"/>
    </xf>
    <xf numFmtId="166" fontId="16" fillId="0" borderId="0" xfId="6" applyFont="1" applyAlignment="1">
      <alignment horizontal="center" vertical="center"/>
    </xf>
    <xf numFmtId="166" fontId="17" fillId="0" borderId="14" xfId="6" applyFont="1" applyBorder="1" applyAlignment="1">
      <alignment vertical="center"/>
    </xf>
    <xf numFmtId="166" fontId="16" fillId="0" borderId="14" xfId="6" applyFont="1" applyBorder="1" applyAlignment="1">
      <alignment horizontal="center" vertical="center"/>
    </xf>
    <xf numFmtId="10" fontId="17" fillId="0" borderId="0" xfId="7" applyNumberFormat="1" applyFont="1" applyFill="1" applyBorder="1" applyAlignment="1" applyProtection="1">
      <alignment vertical="center"/>
    </xf>
    <xf numFmtId="166" fontId="16" fillId="0" borderId="11" xfId="6" applyFont="1" applyBorder="1" applyAlignment="1">
      <alignment horizontal="left" vertical="center"/>
    </xf>
    <xf numFmtId="166" fontId="16" fillId="0" borderId="11" xfId="6" applyFont="1" applyBorder="1" applyAlignment="1">
      <alignment vertical="center"/>
    </xf>
    <xf numFmtId="10" fontId="16" fillId="0" borderId="11" xfId="7" applyNumberFormat="1" applyFont="1" applyFill="1" applyBorder="1" applyAlignment="1" applyProtection="1">
      <alignment vertical="center"/>
    </xf>
    <xf numFmtId="166" fontId="17" fillId="0" borderId="15" xfId="6" applyFont="1" applyBorder="1" applyAlignment="1">
      <alignment horizontal="left" vertical="center"/>
    </xf>
    <xf numFmtId="166" fontId="17" fillId="0" borderId="15" xfId="6" applyFont="1" applyBorder="1" applyAlignment="1">
      <alignment vertical="center"/>
    </xf>
    <xf numFmtId="10" fontId="17" fillId="0" borderId="15" xfId="7" applyNumberFormat="1" applyFont="1" applyFill="1" applyBorder="1" applyAlignment="1" applyProtection="1">
      <alignment vertical="center"/>
    </xf>
    <xf numFmtId="166" fontId="16" fillId="0" borderId="0" xfId="6" applyFont="1" applyAlignment="1">
      <alignment vertical="center"/>
    </xf>
    <xf numFmtId="166" fontId="17" fillId="0" borderId="11" xfId="6" applyFont="1" applyBorder="1" applyAlignment="1">
      <alignment horizontal="left" vertical="center"/>
    </xf>
    <xf numFmtId="166" fontId="17" fillId="0" borderId="11" xfId="6" applyFont="1" applyBorder="1" applyAlignment="1">
      <alignment vertical="center"/>
    </xf>
    <xf numFmtId="10" fontId="17" fillId="0" borderId="11" xfId="7" applyNumberFormat="1" applyFont="1" applyFill="1" applyBorder="1" applyAlignment="1" applyProtection="1">
      <alignment vertical="center"/>
    </xf>
    <xf numFmtId="166" fontId="16" fillId="0" borderId="16" xfId="6" applyFont="1" applyBorder="1" applyAlignment="1">
      <alignment horizontal="left" vertical="center"/>
    </xf>
    <xf numFmtId="166" fontId="16" fillId="0" borderId="16" xfId="6" applyFont="1" applyBorder="1" applyAlignment="1">
      <alignment vertical="center"/>
    </xf>
    <xf numFmtId="10" fontId="16" fillId="0" borderId="16" xfId="7" applyNumberFormat="1" applyFont="1" applyFill="1" applyBorder="1" applyAlignment="1" applyProtection="1">
      <alignment vertical="center"/>
    </xf>
    <xf numFmtId="166" fontId="18" fillId="0" borderId="0" xfId="6" applyFont="1" applyAlignment="1">
      <alignment horizontal="left" vertical="center"/>
    </xf>
    <xf numFmtId="166" fontId="19" fillId="0" borderId="0" xfId="6" applyFont="1" applyAlignment="1">
      <alignment vertical="center"/>
    </xf>
    <xf numFmtId="10" fontId="17" fillId="0" borderId="0" xfId="8" applyNumberFormat="1" applyFont="1" applyFill="1" applyBorder="1" applyAlignment="1" applyProtection="1">
      <alignment vertical="center"/>
    </xf>
    <xf numFmtId="10" fontId="16" fillId="0" borderId="11" xfId="8" applyNumberFormat="1" applyFont="1" applyFill="1" applyBorder="1" applyAlignment="1" applyProtection="1">
      <alignment vertical="center"/>
    </xf>
    <xf numFmtId="10" fontId="17" fillId="0" borderId="15" xfId="8" applyNumberFormat="1" applyFont="1" applyFill="1" applyBorder="1" applyAlignment="1" applyProtection="1">
      <alignment vertical="center"/>
    </xf>
    <xf numFmtId="10" fontId="17" fillId="0" borderId="11" xfId="8" applyNumberFormat="1" applyFont="1" applyFill="1" applyBorder="1" applyAlignment="1" applyProtection="1">
      <alignment vertical="center"/>
    </xf>
    <xf numFmtId="10" fontId="16" fillId="0" borderId="16" xfId="8" applyNumberFormat="1" applyFont="1" applyFill="1" applyBorder="1" applyAlignment="1" applyProtection="1">
      <alignment vertical="center"/>
    </xf>
    <xf numFmtId="168" fontId="2" fillId="0" borderId="0" xfId="2" applyNumberFormat="1" applyFont="1" applyAlignment="1">
      <alignment horizontal="centerContinuous" vertical="center"/>
    </xf>
    <xf numFmtId="168" fontId="3" fillId="0" borderId="0" xfId="2" applyNumberFormat="1" applyFont="1" applyAlignment="1">
      <alignment vertical="center"/>
    </xf>
    <xf numFmtId="168" fontId="2" fillId="0" borderId="1" xfId="2" applyNumberFormat="1" applyFont="1" applyBorder="1" applyAlignment="1" applyProtection="1">
      <alignment horizontal="center" vertical="center"/>
    </xf>
    <xf numFmtId="168" fontId="2" fillId="0" borderId="0" xfId="2" applyNumberFormat="1" applyFont="1" applyAlignment="1" applyProtection="1">
      <alignment horizontal="center" vertical="center"/>
    </xf>
    <xf numFmtId="168" fontId="2" fillId="0" borderId="2" xfId="2" applyNumberFormat="1" applyFont="1" applyBorder="1" applyAlignment="1" applyProtection="1">
      <alignment horizontal="center" vertical="center"/>
    </xf>
    <xf numFmtId="168" fontId="3" fillId="0" borderId="0" xfId="2" applyNumberFormat="1" applyFont="1" applyAlignment="1" applyProtection="1">
      <alignment vertical="center"/>
    </xf>
    <xf numFmtId="168" fontId="2" fillId="0" borderId="3" xfId="2" applyNumberFormat="1" applyFont="1" applyBorder="1" applyAlignment="1" applyProtection="1">
      <alignment vertical="center"/>
    </xf>
    <xf numFmtId="168" fontId="2" fillId="0" borderId="8" xfId="2" applyNumberFormat="1" applyFont="1" applyBorder="1" applyAlignment="1" applyProtection="1">
      <alignment vertical="center"/>
    </xf>
    <xf numFmtId="168" fontId="5" fillId="0" borderId="0" xfId="2" applyNumberFormat="1" applyFont="1" applyAlignment="1">
      <alignment vertical="center"/>
    </xf>
    <xf numFmtId="0" fontId="7" fillId="2" borderId="0" xfId="9" applyFont="1" applyFill="1" applyAlignment="1">
      <alignment horizontal="left" vertical="top" wrapText="1"/>
    </xf>
    <xf numFmtId="0" fontId="6" fillId="0" borderId="0" xfId="9"/>
    <xf numFmtId="0" fontId="10" fillId="2" borderId="0" xfId="9" applyFont="1" applyFill="1" applyAlignment="1">
      <alignment horizontal="left" vertical="center" wrapText="1"/>
    </xf>
    <xf numFmtId="0" fontId="11" fillId="2" borderId="10" xfId="9" applyFont="1" applyFill="1" applyBorder="1" applyAlignment="1">
      <alignment horizontal="center" vertical="center" wrapText="1"/>
    </xf>
    <xf numFmtId="4" fontId="13" fillId="2" borderId="0" xfId="9" applyNumberFormat="1" applyFont="1" applyFill="1" applyAlignment="1">
      <alignment horizontal="right" vertical="center" wrapText="1"/>
    </xf>
    <xf numFmtId="165" fontId="13" fillId="2" borderId="11" xfId="9" applyNumberFormat="1" applyFont="1" applyFill="1" applyBorder="1" applyAlignment="1">
      <alignment horizontal="right" vertical="center" wrapText="1"/>
    </xf>
    <xf numFmtId="165" fontId="13" fillId="2" borderId="12" xfId="9" applyNumberFormat="1" applyFont="1" applyFill="1" applyBorder="1" applyAlignment="1">
      <alignment horizontal="right" vertical="center" wrapText="1"/>
    </xf>
    <xf numFmtId="0" fontId="13" fillId="2" borderId="12" xfId="9" applyFont="1" applyFill="1" applyBorder="1" applyAlignment="1">
      <alignment horizontal="right" vertical="center" wrapText="1"/>
    </xf>
    <xf numFmtId="0" fontId="7" fillId="2" borderId="0" xfId="10" applyFont="1" applyFill="1" applyAlignment="1">
      <alignment horizontal="left" vertical="top" wrapText="1"/>
    </xf>
    <xf numFmtId="0" fontId="3" fillId="0" borderId="0" xfId="10"/>
    <xf numFmtId="0" fontId="10" fillId="2" borderId="0" xfId="10" applyFont="1" applyFill="1" applyAlignment="1">
      <alignment horizontal="left" vertical="center" wrapText="1"/>
    </xf>
    <xf numFmtId="0" fontId="11" fillId="2" borderId="10" xfId="10" applyFont="1" applyFill="1" applyBorder="1" applyAlignment="1">
      <alignment horizontal="center" vertical="center" wrapText="1"/>
    </xf>
    <xf numFmtId="4" fontId="13" fillId="2" borderId="0" xfId="10" applyNumberFormat="1" applyFont="1" applyFill="1" applyAlignment="1">
      <alignment horizontal="right" vertical="center" wrapText="1"/>
    </xf>
    <xf numFmtId="165" fontId="13" fillId="2" borderId="11" xfId="10" applyNumberFormat="1" applyFont="1" applyFill="1" applyBorder="1" applyAlignment="1">
      <alignment horizontal="right" vertical="center" wrapText="1"/>
    </xf>
    <xf numFmtId="165" fontId="13" fillId="2" borderId="12" xfId="10" applyNumberFormat="1" applyFont="1" applyFill="1" applyBorder="1" applyAlignment="1">
      <alignment horizontal="right" vertical="center" wrapText="1"/>
    </xf>
    <xf numFmtId="0" fontId="13" fillId="2" borderId="12" xfId="10" applyFont="1" applyFill="1" applyBorder="1" applyAlignment="1">
      <alignment horizontal="right" vertical="center" wrapText="1"/>
    </xf>
    <xf numFmtId="169" fontId="20" fillId="0" borderId="11" xfId="4" applyNumberFormat="1" applyFont="1" applyBorder="1"/>
    <xf numFmtId="0" fontId="20" fillId="0" borderId="11" xfId="4" applyFont="1" applyBorder="1" applyAlignment="1">
      <alignment wrapText="1"/>
    </xf>
    <xf numFmtId="169" fontId="21" fillId="0" borderId="0" xfId="4" applyNumberFormat="1" applyFont="1"/>
    <xf numFmtId="0" fontId="21" fillId="0" borderId="0" xfId="4" applyFont="1" applyAlignment="1">
      <alignment wrapText="1"/>
    </xf>
    <xf numFmtId="0" fontId="20" fillId="0" borderId="9" xfId="4" applyFont="1" applyBorder="1" applyAlignment="1">
      <alignment horizontal="center" wrapText="1"/>
    </xf>
    <xf numFmtId="165" fontId="13" fillId="2" borderId="11" xfId="4" applyNumberFormat="1" applyFont="1" applyFill="1" applyBorder="1" applyAlignment="1">
      <alignment horizontal="right" vertical="center" wrapText="1"/>
    </xf>
    <xf numFmtId="165" fontId="13" fillId="2" borderId="12" xfId="4" applyNumberFormat="1" applyFont="1" applyFill="1" applyBorder="1" applyAlignment="1">
      <alignment horizontal="right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6" fillId="0" borderId="0" xfId="4"/>
    <xf numFmtId="39" fontId="2" fillId="0" borderId="0" xfId="1" applyFont="1" applyAlignment="1" applyProtection="1">
      <alignment horizontal="centerContinuous" vertical="center"/>
    </xf>
    <xf numFmtId="37" fontId="2" fillId="0" borderId="0" xfId="1" applyNumberFormat="1" applyFont="1" applyAlignment="1" applyProtection="1">
      <alignment vertical="center"/>
    </xf>
    <xf numFmtId="39" fontId="3" fillId="0" borderId="0" xfId="1" applyFont="1" applyAlignment="1" applyProtection="1">
      <alignment horizontal="left" vertical="center"/>
    </xf>
    <xf numFmtId="39" fontId="2" fillId="0" borderId="1" xfId="1" applyFont="1" applyBorder="1" applyAlignment="1" applyProtection="1">
      <alignment horizontal="right" vertical="center"/>
    </xf>
    <xf numFmtId="39" fontId="2" fillId="0" borderId="1" xfId="1" applyNumberFormat="1" applyFont="1" applyBorder="1" applyAlignment="1" applyProtection="1">
      <alignment horizontal="center" vertical="center"/>
    </xf>
    <xf numFmtId="39" fontId="2" fillId="0" borderId="0" xfId="1" applyFont="1" applyAlignment="1" applyProtection="1">
      <alignment horizontal="left" vertical="center"/>
    </xf>
    <xf numFmtId="39" fontId="2" fillId="0" borderId="0" xfId="1" applyNumberFormat="1" applyFont="1" applyAlignment="1" applyProtection="1">
      <alignment horizontal="center" vertical="center"/>
    </xf>
    <xf numFmtId="39" fontId="2" fillId="0" borderId="2" xfId="1" applyFont="1" applyBorder="1" applyAlignment="1" applyProtection="1">
      <alignment horizontal="center" vertical="center"/>
    </xf>
    <xf numFmtId="39" fontId="2" fillId="0" borderId="2" xfId="1" applyNumberFormat="1" applyFont="1" applyBorder="1" applyAlignment="1" applyProtection="1">
      <alignment horizontal="center" vertical="center"/>
    </xf>
    <xf numFmtId="39" fontId="3" fillId="0" borderId="0" xfId="1" applyFont="1" applyAlignment="1" applyProtection="1">
      <alignment vertical="center"/>
    </xf>
    <xf numFmtId="39" fontId="3" fillId="0" borderId="0" xfId="1" applyFont="1" applyBorder="1" applyAlignment="1">
      <alignment vertical="center"/>
    </xf>
    <xf numFmtId="39" fontId="2" fillId="0" borderId="3" xfId="1" applyFont="1" applyBorder="1" applyAlignment="1" applyProtection="1">
      <alignment horizontal="left" vertical="center"/>
    </xf>
    <xf numFmtId="39" fontId="2" fillId="0" borderId="3" xfId="1" applyFont="1" applyBorder="1" applyAlignment="1" applyProtection="1">
      <alignment vertical="center"/>
    </xf>
    <xf numFmtId="39" fontId="2" fillId="0" borderId="0" xfId="1" quotePrefix="1" applyFont="1" applyAlignment="1" applyProtection="1">
      <alignment horizontal="left" vertical="center"/>
    </xf>
    <xf numFmtId="39" fontId="3" fillId="0" borderId="0" xfId="1" quotePrefix="1" applyFont="1" applyAlignment="1" applyProtection="1">
      <alignment horizontal="left" vertical="center"/>
    </xf>
    <xf numFmtId="39" fontId="3" fillId="0" borderId="4" xfId="1" applyFont="1" applyBorder="1" applyAlignment="1" applyProtection="1">
      <alignment horizontal="left" vertical="center"/>
    </xf>
    <xf numFmtId="39" fontId="3" fillId="0" borderId="4" xfId="1" applyFont="1" applyBorder="1" applyAlignment="1" applyProtection="1">
      <alignment vertical="center"/>
    </xf>
    <xf numFmtId="39" fontId="2" fillId="0" borderId="0" xfId="1" applyFont="1" applyBorder="1" applyAlignment="1">
      <alignment vertical="center"/>
    </xf>
    <xf numFmtId="39" fontId="3" fillId="0" borderId="0" xfId="1" applyFont="1" applyBorder="1" applyAlignment="1" applyProtection="1">
      <alignment vertical="center"/>
    </xf>
    <xf numFmtId="39" fontId="3" fillId="0" borderId="0" xfId="1" applyFont="1" applyBorder="1" applyAlignment="1" applyProtection="1">
      <alignment horizontal="left" vertical="center"/>
    </xf>
    <xf numFmtId="39" fontId="3" fillId="0" borderId="3" xfId="1" applyFont="1" applyBorder="1" applyAlignment="1" applyProtection="1">
      <alignment horizontal="left" vertical="center"/>
    </xf>
    <xf numFmtId="39" fontId="3" fillId="0" borderId="3" xfId="1" applyFont="1" applyBorder="1" applyAlignment="1" applyProtection="1">
      <alignment vertical="center"/>
    </xf>
    <xf numFmtId="39" fontId="2" fillId="0" borderId="8" xfId="1" applyFont="1" applyBorder="1" applyAlignment="1" applyProtection="1">
      <alignment horizontal="left" vertical="center"/>
    </xf>
    <xf numFmtId="39" fontId="2" fillId="0" borderId="8" xfId="1" applyFont="1" applyBorder="1" applyAlignment="1" applyProtection="1">
      <alignment vertical="center"/>
    </xf>
    <xf numFmtId="10" fontId="2" fillId="0" borderId="8" xfId="3" applyNumberFormat="1" applyFont="1" applyBorder="1" applyAlignment="1" applyProtection="1">
      <alignment vertical="center"/>
    </xf>
    <xf numFmtId="39" fontId="4" fillId="0" borderId="0" xfId="1" quotePrefix="1" applyFont="1" applyBorder="1" applyAlignment="1" applyProtection="1">
      <alignment horizontal="left" vertical="center"/>
    </xf>
    <xf numFmtId="39" fontId="3" fillId="0" borderId="4" xfId="1" applyNumberFormat="1" applyFont="1" applyBorder="1" applyAlignment="1" applyProtection="1">
      <alignment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top" wrapText="1"/>
    </xf>
    <xf numFmtId="0" fontId="10" fillId="2" borderId="0" xfId="4" applyFont="1" applyFill="1" applyBorder="1" applyAlignment="1">
      <alignment horizontal="left" vertical="center" wrapText="1"/>
    </xf>
    <xf numFmtId="4" fontId="13" fillId="2" borderId="0" xfId="4" applyNumberFormat="1" applyFont="1" applyFill="1" applyBorder="1" applyAlignment="1">
      <alignment horizontal="right" vertical="center" wrapText="1"/>
    </xf>
    <xf numFmtId="39" fontId="2" fillId="0" borderId="0" xfId="1" applyFont="1" applyBorder="1" applyAlignment="1" applyProtection="1">
      <alignment horizontal="left" vertical="center"/>
    </xf>
    <xf numFmtId="39" fontId="2" fillId="0" borderId="0" xfId="1" applyFont="1" applyBorder="1" applyAlignment="1" applyProtection="1">
      <alignment vertical="center"/>
    </xf>
    <xf numFmtId="10" fontId="2" fillId="0" borderId="0" xfId="3" applyNumberFormat="1" applyFont="1" applyBorder="1" applyAlignment="1" applyProtection="1">
      <alignment vertical="center"/>
    </xf>
    <xf numFmtId="39" fontId="2" fillId="0" borderId="5" xfId="1" applyFont="1" applyBorder="1" applyAlignment="1" applyProtection="1">
      <alignment horizontal="left" vertical="center"/>
    </xf>
    <xf numFmtId="39" fontId="2" fillId="0" borderId="5" xfId="1" applyFont="1" applyBorder="1" applyAlignment="1" applyProtection="1">
      <alignment vertical="center"/>
    </xf>
    <xf numFmtId="10" fontId="2" fillId="0" borderId="5" xfId="3" applyNumberFormat="1" applyFont="1" applyBorder="1" applyAlignment="1" applyProtection="1">
      <alignment vertical="center"/>
    </xf>
    <xf numFmtId="39" fontId="3" fillId="0" borderId="6" xfId="1" applyFont="1" applyBorder="1" applyAlignment="1" applyProtection="1">
      <alignment horizontal="left" vertical="center"/>
    </xf>
    <xf numFmtId="39" fontId="3" fillId="0" borderId="6" xfId="1" applyFont="1" applyBorder="1" applyAlignment="1" applyProtection="1">
      <alignment vertical="center"/>
    </xf>
    <xf numFmtId="10" fontId="3" fillId="0" borderId="6" xfId="3" applyNumberFormat="1" applyFont="1" applyBorder="1" applyAlignment="1" applyProtection="1">
      <alignment vertical="center"/>
    </xf>
    <xf numFmtId="39" fontId="3" fillId="0" borderId="7" xfId="1" applyFont="1" applyBorder="1" applyAlignment="1" applyProtection="1">
      <alignment horizontal="left" vertical="center"/>
    </xf>
    <xf numFmtId="39" fontId="3" fillId="0" borderId="7" xfId="1" applyFont="1" applyBorder="1" applyAlignment="1" applyProtection="1">
      <alignment vertical="center"/>
    </xf>
    <xf numFmtId="10" fontId="3" fillId="0" borderId="7" xfId="3" applyNumberFormat="1" applyFont="1" applyBorder="1" applyAlignment="1" applyProtection="1">
      <alignment vertical="center"/>
    </xf>
    <xf numFmtId="39" fontId="3" fillId="0" borderId="1" xfId="1" applyFont="1" applyBorder="1" applyAlignment="1" applyProtection="1">
      <alignment vertical="center"/>
    </xf>
    <xf numFmtId="10" fontId="3" fillId="0" borderId="1" xfId="3" applyNumberFormat="1" applyFont="1" applyBorder="1" applyAlignment="1" applyProtection="1">
      <alignment vertical="center"/>
    </xf>
    <xf numFmtId="166" fontId="15" fillId="0" borderId="0" xfId="11"/>
    <xf numFmtId="166" fontId="15" fillId="0" borderId="17" xfId="11" applyBorder="1"/>
    <xf numFmtId="166" fontId="15" fillId="0" borderId="18" xfId="11" applyBorder="1"/>
    <xf numFmtId="166" fontId="15" fillId="0" borderId="19" xfId="11" applyBorder="1"/>
    <xf numFmtId="166" fontId="15" fillId="0" borderId="20" xfId="11" applyBorder="1"/>
    <xf numFmtId="166" fontId="15" fillId="0" borderId="0" xfId="11" applyBorder="1"/>
    <xf numFmtId="166" fontId="3" fillId="0" borderId="0" xfId="11" applyFont="1" applyBorder="1"/>
    <xf numFmtId="166" fontId="15" fillId="0" borderId="21" xfId="11" applyBorder="1"/>
    <xf numFmtId="166" fontId="3" fillId="3" borderId="28" xfId="11" applyFont="1" applyFill="1" applyBorder="1" applyAlignment="1">
      <alignment horizontal="center"/>
    </xf>
    <xf numFmtId="166" fontId="3" fillId="0" borderId="28" xfId="11" applyFont="1" applyBorder="1" applyAlignment="1">
      <alignment horizontal="center"/>
    </xf>
    <xf numFmtId="166" fontId="3" fillId="0" borderId="31" xfId="11" applyFont="1" applyBorder="1" applyAlignment="1">
      <alignment horizontal="center"/>
    </xf>
    <xf numFmtId="166" fontId="3" fillId="0" borderId="0" xfId="11" applyFont="1" applyBorder="1" applyAlignment="1">
      <alignment horizontal="center"/>
    </xf>
    <xf numFmtId="166" fontId="15" fillId="0" borderId="32" xfId="11" applyBorder="1"/>
    <xf numFmtId="166" fontId="15" fillId="0" borderId="2" xfId="11" applyBorder="1"/>
    <xf numFmtId="166" fontId="3" fillId="0" borderId="2" xfId="11" applyFont="1" applyBorder="1"/>
    <xf numFmtId="166" fontId="15" fillId="0" borderId="33" xfId="11" applyBorder="1"/>
    <xf numFmtId="166" fontId="3" fillId="0" borderId="18" xfId="11" applyFont="1" applyBorder="1"/>
    <xf numFmtId="0" fontId="2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66" fontId="3" fillId="3" borderId="44" xfId="11" applyFont="1" applyFill="1" applyBorder="1" applyAlignment="1">
      <alignment horizontal="center"/>
    </xf>
    <xf numFmtId="0" fontId="22" fillId="0" borderId="39" xfId="0" applyFont="1" applyBorder="1" applyAlignment="1">
      <alignment horizontal="center" vertical="center"/>
    </xf>
    <xf numFmtId="39" fontId="3" fillId="0" borderId="18" xfId="1" applyFont="1" applyBorder="1" applyAlignment="1">
      <alignment vertical="center"/>
    </xf>
    <xf numFmtId="39" fontId="2" fillId="0" borderId="18" xfId="1" applyFont="1" applyBorder="1" applyAlignment="1" applyProtection="1">
      <alignment horizontal="right" vertical="center"/>
    </xf>
    <xf numFmtId="164" fontId="2" fillId="0" borderId="18" xfId="1" applyNumberFormat="1" applyFont="1" applyBorder="1" applyAlignment="1">
      <alignment horizontal="center" vertical="center"/>
    </xf>
    <xf numFmtId="39" fontId="2" fillId="0" borderId="18" xfId="1" applyNumberFormat="1" applyFont="1" applyBorder="1" applyAlignment="1" applyProtection="1">
      <alignment horizontal="center" vertical="center"/>
    </xf>
    <xf numFmtId="10" fontId="3" fillId="0" borderId="0" xfId="13" applyNumberFormat="1" applyFont="1" applyAlignment="1" applyProtection="1">
      <alignment vertical="center"/>
    </xf>
    <xf numFmtId="39" fontId="2" fillId="0" borderId="23" xfId="1" applyFont="1" applyBorder="1" applyAlignment="1" applyProtection="1">
      <alignment horizontal="left" vertical="center"/>
    </xf>
    <xf numFmtId="39" fontId="2" fillId="0" borderId="23" xfId="1" applyFont="1" applyBorder="1" applyAlignment="1" applyProtection="1">
      <alignment vertical="center"/>
    </xf>
    <xf numFmtId="10" fontId="2" fillId="0" borderId="23" xfId="13" applyNumberFormat="1" applyFont="1" applyBorder="1" applyAlignment="1" applyProtection="1">
      <alignment vertical="center"/>
    </xf>
    <xf numFmtId="10" fontId="3" fillId="0" borderId="4" xfId="13" applyNumberFormat="1" applyFont="1" applyBorder="1" applyAlignment="1" applyProtection="1">
      <alignment vertical="center"/>
    </xf>
    <xf numFmtId="10" fontId="3" fillId="0" borderId="0" xfId="13" applyNumberFormat="1" applyFont="1" applyBorder="1" applyAlignment="1" applyProtection="1">
      <alignment vertical="center"/>
    </xf>
    <xf numFmtId="39" fontId="3" fillId="0" borderId="23" xfId="1" applyFont="1" applyBorder="1" applyAlignment="1" applyProtection="1">
      <alignment horizontal="left" vertical="center"/>
    </xf>
    <xf numFmtId="39" fontId="3" fillId="0" borderId="23" xfId="1" applyFont="1" applyBorder="1" applyAlignment="1" applyProtection="1">
      <alignment vertical="center"/>
    </xf>
    <xf numFmtId="10" fontId="3" fillId="0" borderId="23" xfId="13" applyNumberFormat="1" applyFont="1" applyBorder="1" applyAlignment="1" applyProtection="1">
      <alignment vertical="center"/>
    </xf>
    <xf numFmtId="10" fontId="2" fillId="0" borderId="8" xfId="13" applyNumberFormat="1" applyFont="1" applyBorder="1" applyAlignment="1" applyProtection="1">
      <alignment vertical="center"/>
    </xf>
    <xf numFmtId="10" fontId="2" fillId="0" borderId="0" xfId="13" applyNumberFormat="1" applyFont="1" applyBorder="1" applyAlignment="1" applyProtection="1">
      <alignment vertical="center"/>
    </xf>
    <xf numFmtId="10" fontId="2" fillId="0" borderId="5" xfId="13" applyNumberFormat="1" applyFont="1" applyBorder="1" applyAlignment="1" applyProtection="1">
      <alignment vertical="center"/>
    </xf>
    <xf numFmtId="10" fontId="3" fillId="0" borderId="6" xfId="13" applyNumberFormat="1" applyFont="1" applyBorder="1" applyAlignment="1" applyProtection="1">
      <alignment vertical="center"/>
    </xf>
    <xf numFmtId="10" fontId="3" fillId="0" borderId="7" xfId="13" applyNumberFormat="1" applyFont="1" applyBorder="1" applyAlignment="1" applyProtection="1">
      <alignment vertical="center"/>
    </xf>
    <xf numFmtId="170" fontId="2" fillId="0" borderId="18" xfId="1" applyNumberFormat="1" applyFont="1" applyBorder="1" applyAlignment="1">
      <alignment horizontal="center" vertical="center"/>
    </xf>
    <xf numFmtId="171" fontId="3" fillId="0" borderId="0" xfId="14" applyFont="1" applyAlignment="1" applyProtection="1">
      <alignment vertical="center"/>
    </xf>
    <xf numFmtId="171" fontId="3" fillId="0" borderId="0" xfId="14" applyFont="1" applyAlignment="1">
      <alignment vertical="center"/>
    </xf>
    <xf numFmtId="171" fontId="2" fillId="0" borderId="23" xfId="14" applyFont="1" applyBorder="1" applyAlignment="1" applyProtection="1">
      <alignment vertical="center"/>
    </xf>
    <xf numFmtId="171" fontId="3" fillId="0" borderId="4" xfId="14" applyFont="1" applyBorder="1" applyAlignment="1" applyProtection="1">
      <alignment vertical="center"/>
    </xf>
    <xf numFmtId="171" fontId="3" fillId="0" borderId="23" xfId="14" applyFont="1" applyBorder="1" applyAlignment="1" applyProtection="1">
      <alignment vertical="center"/>
    </xf>
    <xf numFmtId="171" fontId="2" fillId="0" borderId="8" xfId="14" applyFont="1" applyBorder="1" applyAlignment="1" applyProtection="1">
      <alignment vertical="center"/>
    </xf>
    <xf numFmtId="171" fontId="2" fillId="0" borderId="0" xfId="14" applyFont="1" applyBorder="1" applyAlignment="1" applyProtection="1">
      <alignment vertical="center"/>
    </xf>
    <xf numFmtId="171" fontId="2" fillId="0" borderId="5" xfId="14" applyFont="1" applyBorder="1" applyAlignment="1" applyProtection="1">
      <alignment vertical="center"/>
    </xf>
    <xf numFmtId="171" fontId="3" fillId="0" borderId="6" xfId="14" applyFont="1" applyBorder="1" applyAlignment="1" applyProtection="1">
      <alignment vertical="center"/>
    </xf>
    <xf numFmtId="171" fontId="3" fillId="0" borderId="7" xfId="14" applyFont="1" applyBorder="1" applyAlignment="1" applyProtection="1">
      <alignment vertical="center"/>
    </xf>
    <xf numFmtId="0" fontId="3" fillId="0" borderId="0" xfId="10"/>
    <xf numFmtId="0" fontId="20" fillId="0" borderId="47" xfId="10" applyFont="1" applyBorder="1" applyAlignment="1">
      <alignment wrapText="1"/>
    </xf>
    <xf numFmtId="0" fontId="21" fillId="0" borderId="0" xfId="10" applyFont="1" applyAlignment="1">
      <alignment wrapText="1"/>
    </xf>
    <xf numFmtId="0" fontId="20" fillId="0" borderId="48" xfId="10" applyFont="1" applyBorder="1" applyAlignment="1">
      <alignment horizontal="center" wrapText="1"/>
    </xf>
    <xf numFmtId="169" fontId="21" fillId="0" borderId="0" xfId="10" applyNumberFormat="1" applyFont="1"/>
    <xf numFmtId="169" fontId="20" fillId="0" borderId="47" xfId="10" applyNumberFormat="1" applyFont="1" applyBorder="1"/>
    <xf numFmtId="0" fontId="3" fillId="0" borderId="0" xfId="10"/>
    <xf numFmtId="166" fontId="3" fillId="5" borderId="28" xfId="11" applyFont="1" applyFill="1" applyBorder="1" applyAlignment="1">
      <alignment horizontal="center"/>
    </xf>
    <xf numFmtId="0" fontId="22" fillId="5" borderId="34" xfId="0" applyFont="1" applyFill="1" applyBorder="1" applyAlignment="1">
      <alignment horizontal="center" vertical="center"/>
    </xf>
    <xf numFmtId="0" fontId="26" fillId="0" borderId="0" xfId="15"/>
    <xf numFmtId="0" fontId="20" fillId="0" borderId="47" xfId="15" applyFont="1" applyBorder="1" applyAlignment="1">
      <alignment wrapText="1"/>
    </xf>
    <xf numFmtId="0" fontId="21" fillId="0" borderId="0" xfId="15" applyFont="1" applyAlignment="1">
      <alignment wrapText="1"/>
    </xf>
    <xf numFmtId="0" fontId="20" fillId="0" borderId="48" xfId="15" applyFont="1" applyBorder="1" applyAlignment="1">
      <alignment horizontal="center" wrapText="1"/>
    </xf>
    <xf numFmtId="169" fontId="21" fillId="0" borderId="0" xfId="15" applyNumberFormat="1" applyFont="1"/>
    <xf numFmtId="169" fontId="20" fillId="0" borderId="47" xfId="15" applyNumberFormat="1" applyFont="1" applyBorder="1"/>
    <xf numFmtId="0" fontId="27" fillId="0" borderId="47" xfId="15" applyFont="1" applyBorder="1" applyAlignment="1">
      <alignment wrapText="1"/>
    </xf>
    <xf numFmtId="0" fontId="28" fillId="0" borderId="0" xfId="15" applyFont="1" applyAlignment="1">
      <alignment wrapText="1"/>
    </xf>
    <xf numFmtId="0" fontId="27" fillId="0" borderId="48" xfId="15" applyFont="1" applyBorder="1" applyAlignment="1">
      <alignment horizontal="center" wrapText="1"/>
    </xf>
    <xf numFmtId="169" fontId="28" fillId="0" borderId="0" xfId="15" applyNumberFormat="1" applyFont="1"/>
    <xf numFmtId="169" fontId="27" fillId="0" borderId="47" xfId="15" applyNumberFormat="1" applyFont="1" applyBorder="1"/>
    <xf numFmtId="166" fontId="3" fillId="0" borderId="0" xfId="11" applyFont="1" applyBorder="1" applyAlignment="1">
      <alignment horizontal="left"/>
    </xf>
    <xf numFmtId="166" fontId="3" fillId="0" borderId="0" xfId="11" applyFont="1" applyBorder="1" applyAlignment="1">
      <alignment horizontal="center"/>
    </xf>
    <xf numFmtId="39" fontId="1" fillId="0" borderId="0" xfId="1" applyBorder="1" applyAlignment="1">
      <alignment horizontal="center"/>
    </xf>
    <xf numFmtId="166" fontId="3" fillId="0" borderId="31" xfId="11" applyFont="1" applyBorder="1" applyAlignment="1">
      <alignment horizontal="center"/>
    </xf>
    <xf numFmtId="39" fontId="1" fillId="0" borderId="31" xfId="1" applyBorder="1" applyAlignment="1">
      <alignment horizont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166" fontId="24" fillId="0" borderId="30" xfId="12" applyNumberFormat="1" applyFont="1" applyBorder="1" applyAlignment="1">
      <alignment horizontal="center"/>
    </xf>
    <xf numFmtId="166" fontId="24" fillId="0" borderId="3" xfId="12" applyNumberFormat="1" applyFont="1" applyBorder="1" applyAlignment="1">
      <alignment horizontal="center"/>
    </xf>
    <xf numFmtId="166" fontId="24" fillId="0" borderId="29" xfId="12" applyNumberFormat="1" applyFont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166" fontId="24" fillId="5" borderId="46" xfId="12" applyNumberFormat="1" applyFont="1" applyFill="1" applyBorder="1" applyAlignment="1">
      <alignment horizontal="center"/>
    </xf>
    <xf numFmtId="166" fontId="24" fillId="5" borderId="23" xfId="12" applyNumberFormat="1" applyFont="1" applyFill="1" applyBorder="1" applyAlignment="1">
      <alignment horizontal="center"/>
    </xf>
    <xf numFmtId="166" fontId="24" fillId="5" borderId="29" xfId="12" applyNumberFormat="1" applyFont="1" applyFill="1" applyBorder="1" applyAlignment="1">
      <alignment horizontal="center"/>
    </xf>
    <xf numFmtId="0" fontId="22" fillId="4" borderId="4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166" fontId="3" fillId="3" borderId="22" xfId="11" applyFont="1" applyFill="1" applyBorder="1" applyAlignment="1">
      <alignment horizontal="center"/>
    </xf>
    <xf numFmtId="166" fontId="3" fillId="3" borderId="23" xfId="11" applyFont="1" applyFill="1" applyBorder="1" applyAlignment="1">
      <alignment horizontal="center"/>
    </xf>
    <xf numFmtId="166" fontId="3" fillId="3" borderId="24" xfId="11" applyFont="1" applyFill="1" applyBorder="1" applyAlignment="1">
      <alignment horizontal="center"/>
    </xf>
    <xf numFmtId="166" fontId="3" fillId="0" borderId="22" xfId="11" applyFont="1" applyBorder="1" applyAlignment="1">
      <alignment horizontal="center"/>
    </xf>
    <xf numFmtId="166" fontId="3" fillId="0" borderId="24" xfId="11" applyFont="1" applyBorder="1" applyAlignment="1">
      <alignment horizontal="center"/>
    </xf>
    <xf numFmtId="166" fontId="2" fillId="0" borderId="25" xfId="11" applyFont="1" applyBorder="1" applyAlignment="1">
      <alignment horizontal="center"/>
    </xf>
    <xf numFmtId="166" fontId="2" fillId="0" borderId="26" xfId="11" applyFont="1" applyBorder="1" applyAlignment="1">
      <alignment horizontal="center"/>
    </xf>
    <xf numFmtId="166" fontId="2" fillId="0" borderId="27" xfId="11" applyFont="1" applyBorder="1" applyAlignment="1">
      <alignment horizontal="center"/>
    </xf>
    <xf numFmtId="166" fontId="3" fillId="3" borderId="40" xfId="11" applyFont="1" applyFill="1" applyBorder="1" applyAlignment="1">
      <alignment horizontal="center"/>
    </xf>
    <xf numFmtId="166" fontId="3" fillId="3" borderId="41" xfId="11" applyFont="1" applyFill="1" applyBorder="1" applyAlignment="1">
      <alignment horizontal="center"/>
    </xf>
    <xf numFmtId="166" fontId="3" fillId="3" borderId="30" xfId="11" applyFont="1" applyFill="1" applyBorder="1" applyAlignment="1">
      <alignment horizontal="center"/>
    </xf>
    <xf numFmtId="166" fontId="3" fillId="3" borderId="3" xfId="11" applyFont="1" applyFill="1" applyBorder="1" applyAlignment="1">
      <alignment horizontal="center"/>
    </xf>
    <xf numFmtId="166" fontId="3" fillId="3" borderId="29" xfId="11" applyFont="1" applyFill="1" applyBorder="1" applyAlignment="1">
      <alignment horizontal="center"/>
    </xf>
    <xf numFmtId="166" fontId="16" fillId="0" borderId="0" xfId="6" applyFont="1" applyAlignment="1">
      <alignment horizontal="center" vertical="center"/>
    </xf>
    <xf numFmtId="0" fontId="14" fillId="2" borderId="0" xfId="4" applyFont="1" applyFill="1" applyAlignment="1">
      <alignment horizontal="left" vertical="center" wrapText="1"/>
    </xf>
    <xf numFmtId="0" fontId="11" fillId="2" borderId="11" xfId="4" applyFont="1" applyFill="1" applyBorder="1" applyAlignment="1">
      <alignment horizontal="left" vertical="top" wrapText="1"/>
    </xf>
    <xf numFmtId="4" fontId="13" fillId="2" borderId="11" xfId="4" applyNumberFormat="1" applyFont="1" applyFill="1" applyBorder="1" applyAlignment="1">
      <alignment horizontal="right" vertical="center" wrapText="1"/>
    </xf>
    <xf numFmtId="165" fontId="13" fillId="2" borderId="11" xfId="4" applyNumberFormat="1" applyFont="1" applyFill="1" applyBorder="1" applyAlignment="1">
      <alignment horizontal="right" vertical="center" wrapText="1"/>
    </xf>
    <xf numFmtId="0" fontId="11" fillId="2" borderId="12" xfId="4" applyFont="1" applyFill="1" applyBorder="1" applyAlignment="1">
      <alignment horizontal="left" vertical="top" wrapText="1"/>
    </xf>
    <xf numFmtId="4" fontId="13" fillId="2" borderId="12" xfId="4" applyNumberFormat="1" applyFont="1" applyFill="1" applyBorder="1" applyAlignment="1">
      <alignment horizontal="right" vertical="center" wrapText="1"/>
    </xf>
    <xf numFmtId="165" fontId="13" fillId="2" borderId="12" xfId="4" applyNumberFormat="1" applyFont="1" applyFill="1" applyBorder="1" applyAlignment="1">
      <alignment horizontal="right" vertical="center" wrapText="1"/>
    </xf>
    <xf numFmtId="0" fontId="11" fillId="2" borderId="0" xfId="4" applyFont="1" applyFill="1" applyAlignment="1">
      <alignment horizontal="left" vertical="top" wrapText="1"/>
    </xf>
    <xf numFmtId="0" fontId="12" fillId="2" borderId="0" xfId="4" applyFont="1" applyFill="1" applyAlignment="1">
      <alignment horizontal="left" vertical="center" wrapText="1"/>
    </xf>
    <xf numFmtId="4" fontId="13" fillId="2" borderId="0" xfId="4" applyNumberFormat="1" applyFont="1" applyFill="1" applyAlignment="1">
      <alignment horizontal="right" vertical="center" wrapText="1"/>
    </xf>
    <xf numFmtId="0" fontId="7" fillId="2" borderId="0" xfId="4" applyFont="1" applyFill="1" applyAlignment="1">
      <alignment horizontal="left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8" fillId="2" borderId="0" xfId="4" applyFont="1" applyFill="1" applyAlignment="1">
      <alignment horizontal="left" vertical="center" wrapText="1"/>
    </xf>
    <xf numFmtId="0" fontId="9" fillId="2" borderId="0" xfId="4" applyFont="1" applyFill="1" applyAlignment="1">
      <alignment horizontal="left" vertical="center" wrapText="1"/>
    </xf>
    <xf numFmtId="0" fontId="9" fillId="2" borderId="0" xfId="4" applyFont="1" applyFill="1" applyAlignment="1">
      <alignment horizontal="left" vertical="top" wrapText="1"/>
    </xf>
    <xf numFmtId="0" fontId="14" fillId="2" borderId="0" xfId="9" applyFont="1" applyFill="1" applyAlignment="1">
      <alignment horizontal="left" vertical="center" wrapText="1"/>
    </xf>
    <xf numFmtId="0" fontId="12" fillId="2" borderId="0" xfId="9" applyFont="1" applyFill="1" applyAlignment="1">
      <alignment horizontal="left" vertical="center" wrapText="1"/>
    </xf>
    <xf numFmtId="4" fontId="13" fillId="2" borderId="0" xfId="9" applyNumberFormat="1" applyFont="1" applyFill="1" applyAlignment="1">
      <alignment horizontal="right" vertical="center" wrapText="1"/>
    </xf>
    <xf numFmtId="0" fontId="11" fillId="2" borderId="11" xfId="9" applyFont="1" applyFill="1" applyBorder="1" applyAlignment="1">
      <alignment horizontal="left" vertical="top" wrapText="1"/>
    </xf>
    <xf numFmtId="4" fontId="13" fillId="2" borderId="11" xfId="9" applyNumberFormat="1" applyFont="1" applyFill="1" applyBorder="1" applyAlignment="1">
      <alignment horizontal="right" vertical="center" wrapText="1"/>
    </xf>
    <xf numFmtId="165" fontId="13" fillId="2" borderId="11" xfId="9" applyNumberFormat="1" applyFont="1" applyFill="1" applyBorder="1" applyAlignment="1">
      <alignment horizontal="right" vertical="center" wrapText="1"/>
    </xf>
    <xf numFmtId="0" fontId="11" fillId="2" borderId="12" xfId="9" applyFont="1" applyFill="1" applyBorder="1" applyAlignment="1">
      <alignment horizontal="left" vertical="top" wrapText="1"/>
    </xf>
    <xf numFmtId="4" fontId="13" fillId="2" borderId="12" xfId="9" applyNumberFormat="1" applyFont="1" applyFill="1" applyBorder="1" applyAlignment="1">
      <alignment horizontal="right" vertical="center" wrapText="1"/>
    </xf>
    <xf numFmtId="165" fontId="13" fillId="2" borderId="12" xfId="9" applyNumberFormat="1" applyFont="1" applyFill="1" applyBorder="1" applyAlignment="1">
      <alignment horizontal="right" vertical="center" wrapText="1"/>
    </xf>
    <xf numFmtId="0" fontId="11" fillId="2" borderId="0" xfId="9" applyFont="1" applyFill="1" applyAlignment="1">
      <alignment horizontal="left" vertical="top" wrapText="1"/>
    </xf>
    <xf numFmtId="0" fontId="7" fillId="2" borderId="0" xfId="9" applyFont="1" applyFill="1" applyAlignment="1">
      <alignment horizontal="left" vertical="center" wrapText="1"/>
    </xf>
    <xf numFmtId="0" fontId="11" fillId="2" borderId="9" xfId="9" applyFont="1" applyFill="1" applyBorder="1" applyAlignment="1">
      <alignment horizontal="center" vertical="center" wrapText="1"/>
    </xf>
    <xf numFmtId="0" fontId="11" fillId="2" borderId="10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horizontal="left" vertical="center" wrapText="1"/>
    </xf>
    <xf numFmtId="0" fontId="9" fillId="2" borderId="0" xfId="9" applyFont="1" applyFill="1" applyAlignment="1">
      <alignment horizontal="left" vertical="center" wrapText="1"/>
    </xf>
    <xf numFmtId="0" fontId="9" fillId="2" borderId="0" xfId="9" applyFont="1" applyFill="1" applyAlignment="1">
      <alignment horizontal="left" vertical="top" wrapText="1"/>
    </xf>
    <xf numFmtId="0" fontId="20" fillId="0" borderId="11" xfId="4" applyFont="1" applyBorder="1" applyAlignment="1">
      <alignment wrapText="1"/>
    </xf>
    <xf numFmtId="0" fontId="6" fillId="0" borderId="0" xfId="4"/>
    <xf numFmtId="0" fontId="20" fillId="0" borderId="47" xfId="10" applyFont="1" applyBorder="1" applyAlignment="1">
      <alignment wrapText="1"/>
    </xf>
    <xf numFmtId="0" fontId="3" fillId="0" borderId="0" xfId="10"/>
    <xf numFmtId="0" fontId="27" fillId="0" borderId="47" xfId="15" applyFont="1" applyBorder="1" applyAlignment="1">
      <alignment wrapText="1"/>
    </xf>
    <xf numFmtId="0" fontId="26" fillId="0" borderId="0" xfId="15"/>
    <xf numFmtId="0" fontId="14" fillId="2" borderId="0" xfId="10" applyFont="1" applyFill="1" applyAlignment="1">
      <alignment horizontal="left" vertical="center" wrapText="1"/>
    </xf>
    <xf numFmtId="0" fontId="12" fillId="2" borderId="0" xfId="10" applyFont="1" applyFill="1" applyAlignment="1">
      <alignment horizontal="left" vertical="center" wrapText="1"/>
    </xf>
    <xf numFmtId="4" fontId="13" fillId="2" borderId="0" xfId="10" applyNumberFormat="1" applyFont="1" applyFill="1" applyAlignment="1">
      <alignment horizontal="right" vertical="center" wrapText="1"/>
    </xf>
    <xf numFmtId="0" fontId="11" fillId="2" borderId="11" xfId="10" applyFont="1" applyFill="1" applyBorder="1" applyAlignment="1">
      <alignment horizontal="left" vertical="top" wrapText="1"/>
    </xf>
    <xf numFmtId="4" fontId="13" fillId="2" borderId="11" xfId="10" applyNumberFormat="1" applyFont="1" applyFill="1" applyBorder="1" applyAlignment="1">
      <alignment horizontal="right" vertical="center" wrapText="1"/>
    </xf>
    <xf numFmtId="165" fontId="13" fillId="2" borderId="11" xfId="10" applyNumberFormat="1" applyFont="1" applyFill="1" applyBorder="1" applyAlignment="1">
      <alignment horizontal="right" vertical="center" wrapText="1"/>
    </xf>
    <xf numFmtId="0" fontId="11" fillId="2" borderId="12" xfId="10" applyFont="1" applyFill="1" applyBorder="1" applyAlignment="1">
      <alignment horizontal="left" vertical="top" wrapText="1"/>
    </xf>
    <xf numFmtId="4" fontId="13" fillId="2" borderId="12" xfId="10" applyNumberFormat="1" applyFont="1" applyFill="1" applyBorder="1" applyAlignment="1">
      <alignment horizontal="right" vertical="center" wrapText="1"/>
    </xf>
    <xf numFmtId="165" fontId="13" fillId="2" borderId="12" xfId="10" applyNumberFormat="1" applyFont="1" applyFill="1" applyBorder="1" applyAlignment="1">
      <alignment horizontal="right" vertical="center" wrapText="1"/>
    </xf>
    <xf numFmtId="0" fontId="11" fillId="2" borderId="0" xfId="10" applyFont="1" applyFill="1" applyAlignment="1">
      <alignment horizontal="left" vertical="top" wrapText="1"/>
    </xf>
    <xf numFmtId="0" fontId="7" fillId="2" borderId="0" xfId="10" applyFont="1" applyFill="1" applyAlignment="1">
      <alignment horizontal="left" vertical="center" wrapText="1"/>
    </xf>
    <xf numFmtId="0" fontId="11" fillId="2" borderId="9" xfId="10" applyFont="1" applyFill="1" applyBorder="1" applyAlignment="1">
      <alignment horizontal="center" vertical="center" wrapText="1"/>
    </xf>
    <xf numFmtId="0" fontId="11" fillId="2" borderId="10" xfId="10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left" vertical="center" wrapText="1"/>
    </xf>
    <xf numFmtId="0" fontId="9" fillId="2" borderId="0" xfId="10" applyFont="1" applyFill="1" applyAlignment="1">
      <alignment horizontal="left" vertical="center" wrapText="1"/>
    </xf>
    <xf numFmtId="0" fontId="9" fillId="2" borderId="0" xfId="10" applyFont="1" applyFill="1" applyAlignment="1">
      <alignment horizontal="left" vertical="top" wrapText="1"/>
    </xf>
    <xf numFmtId="0" fontId="14" fillId="2" borderId="0" xfId="4" applyFont="1" applyFill="1" applyBorder="1" applyAlignment="1">
      <alignment horizontal="left" vertical="center" wrapText="1"/>
    </xf>
    <xf numFmtId="0" fontId="11" fillId="2" borderId="0" xfId="4" applyFont="1" applyFill="1" applyBorder="1" applyAlignment="1">
      <alignment horizontal="left" vertical="top" wrapText="1"/>
    </xf>
    <xf numFmtId="0" fontId="12" fillId="2" borderId="0" xfId="4" applyFont="1" applyFill="1" applyBorder="1" applyAlignment="1">
      <alignment horizontal="left" vertical="center" wrapText="1"/>
    </xf>
    <xf numFmtId="4" fontId="13" fillId="2" borderId="0" xfId="4" applyNumberFormat="1" applyFont="1" applyFill="1" applyBorder="1" applyAlignment="1">
      <alignment horizontal="right" vertical="center" wrapText="1"/>
    </xf>
    <xf numFmtId="0" fontId="7" fillId="2" borderId="0" xfId="4" applyFont="1" applyFill="1" applyBorder="1" applyAlignment="1">
      <alignment horizontal="left" vertical="center" wrapText="1"/>
    </xf>
    <xf numFmtId="0" fontId="8" fillId="2" borderId="0" xfId="4" applyFont="1" applyFill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top" wrapText="1"/>
    </xf>
    <xf numFmtId="0" fontId="20" fillId="0" borderId="47" xfId="15" applyFont="1" applyBorder="1" applyAlignment="1">
      <alignment wrapText="1"/>
    </xf>
    <xf numFmtId="0" fontId="22" fillId="5" borderId="36" xfId="0" applyFont="1" applyFill="1" applyBorder="1" applyAlignment="1">
      <alignment horizontal="center" vertical="center"/>
    </xf>
    <xf numFmtId="166" fontId="24" fillId="5" borderId="30" xfId="12" applyNumberFormat="1" applyFont="1" applyFill="1" applyBorder="1" applyAlignment="1">
      <alignment horizontal="center"/>
    </xf>
    <xf numFmtId="166" fontId="24" fillId="5" borderId="3" xfId="12" applyNumberFormat="1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 vertical="center"/>
    </xf>
    <xf numFmtId="0" fontId="27" fillId="0" borderId="49" xfId="15" applyFont="1" applyBorder="1" applyAlignment="1">
      <alignment wrapText="1"/>
    </xf>
    <xf numFmtId="0" fontId="27" fillId="0" borderId="49" xfId="15" applyFont="1" applyBorder="1" applyAlignment="1">
      <alignment wrapText="1"/>
    </xf>
    <xf numFmtId="0" fontId="27" fillId="0" borderId="50" xfId="15" applyFont="1" applyBorder="1" applyAlignment="1">
      <alignment horizontal="center" wrapText="1"/>
    </xf>
    <xf numFmtId="169" fontId="27" fillId="0" borderId="49" xfId="15" applyNumberFormat="1" applyFont="1" applyBorder="1"/>
    <xf numFmtId="0" fontId="22" fillId="4" borderId="35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1" fontId="24" fillId="0" borderId="46" xfId="12" applyNumberFormat="1" applyFont="1" applyFill="1" applyBorder="1" applyAlignment="1">
      <alignment horizontal="center"/>
    </xf>
    <xf numFmtId="1" fontId="24" fillId="0" borderId="23" xfId="12" applyNumberFormat="1" applyFont="1" applyFill="1" applyBorder="1" applyAlignment="1">
      <alignment horizontal="center"/>
    </xf>
    <xf numFmtId="1" fontId="24" fillId="0" borderId="29" xfId="12" applyNumberFormat="1" applyFont="1" applyFill="1" applyBorder="1" applyAlignment="1">
      <alignment horizontal="center"/>
    </xf>
    <xf numFmtId="166" fontId="24" fillId="0" borderId="30" xfId="12" applyNumberFormat="1" applyFont="1" applyFill="1" applyBorder="1" applyAlignment="1">
      <alignment horizontal="center"/>
    </xf>
    <xf numFmtId="166" fontId="24" fillId="0" borderId="3" xfId="12" applyNumberFormat="1" applyFont="1" applyFill="1" applyBorder="1" applyAlignment="1">
      <alignment horizontal="center"/>
    </xf>
    <xf numFmtId="166" fontId="24" fillId="0" borderId="29" xfId="12" applyNumberFormat="1" applyFont="1" applyFill="1" applyBorder="1" applyAlignment="1">
      <alignment horizontal="center"/>
    </xf>
    <xf numFmtId="0" fontId="20" fillId="0" borderId="49" xfId="10" applyFont="1" applyBorder="1" applyAlignment="1">
      <alignment wrapText="1"/>
    </xf>
    <xf numFmtId="0" fontId="20" fillId="0" borderId="49" xfId="10" applyFont="1" applyBorder="1" applyAlignment="1">
      <alignment wrapText="1"/>
    </xf>
    <xf numFmtId="0" fontId="20" fillId="0" borderId="50" xfId="10" applyFont="1" applyBorder="1" applyAlignment="1">
      <alignment horizontal="center" wrapText="1"/>
    </xf>
    <xf numFmtId="169" fontId="20" fillId="0" borderId="49" xfId="10" applyNumberFormat="1" applyFont="1" applyBorder="1"/>
    <xf numFmtId="1" fontId="24" fillId="0" borderId="30" xfId="12" applyNumberFormat="1" applyFont="1" applyBorder="1" applyAlignment="1">
      <alignment horizontal="center"/>
    </xf>
    <xf numFmtId="1" fontId="24" fillId="0" borderId="3" xfId="12" applyNumberFormat="1" applyFont="1" applyBorder="1" applyAlignment="1">
      <alignment horizontal="center"/>
    </xf>
    <xf numFmtId="1" fontId="24" fillId="0" borderId="29" xfId="12" applyNumberFormat="1" applyFont="1" applyBorder="1" applyAlignment="1">
      <alignment horizontal="center"/>
    </xf>
  </cellXfs>
  <cellStyles count="16">
    <cellStyle name="Hiperlink" xfId="12" builtinId="8"/>
    <cellStyle name="Normal" xfId="0" builtinId="0"/>
    <cellStyle name="Normal 2" xfId="1"/>
    <cellStyle name="Normal 2 2" xfId="4"/>
    <cellStyle name="Normal 2 3 2" xfId="11"/>
    <cellStyle name="Normal 3" xfId="6"/>
    <cellStyle name="Normal 3 2" xfId="9"/>
    <cellStyle name="Normal 4" xfId="5"/>
    <cellStyle name="Normal 5" xfId="10"/>
    <cellStyle name="Normal 6" xfId="15"/>
    <cellStyle name="Porcentagem 2" xfId="2"/>
    <cellStyle name="Porcentagem 2 2" xfId="3"/>
    <cellStyle name="Porcentagem 2 3" xfId="8"/>
    <cellStyle name="Porcentagem 3" xfId="7"/>
    <cellStyle name="Porcentagem 4" xfId="13"/>
    <cellStyle name="Vírgula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9.xml"/><Relationship Id="rId89" Type="http://schemas.openxmlformats.org/officeDocument/2006/relationships/externalLink" Target="externalLinks/externalLink14.xml"/><Relationship Id="rId112" Type="http://schemas.openxmlformats.org/officeDocument/2006/relationships/externalLink" Target="externalLinks/externalLink37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4.xml"/><Relationship Id="rId102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7.xml"/><Relationship Id="rId90" Type="http://schemas.openxmlformats.org/officeDocument/2006/relationships/externalLink" Target="externalLinks/externalLink15.xml"/><Relationship Id="rId95" Type="http://schemas.openxmlformats.org/officeDocument/2006/relationships/externalLink" Target="externalLinks/externalLink2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2.xml"/><Relationship Id="rId100" Type="http://schemas.openxmlformats.org/officeDocument/2006/relationships/externalLink" Target="externalLinks/externalLink25.xml"/><Relationship Id="rId105" Type="http://schemas.openxmlformats.org/officeDocument/2006/relationships/externalLink" Target="externalLinks/externalLink30.xml"/><Relationship Id="rId113" Type="http://schemas.openxmlformats.org/officeDocument/2006/relationships/externalLink" Target="externalLinks/externalLink38.xml"/><Relationship Id="rId118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5.xml"/><Relationship Id="rId85" Type="http://schemas.openxmlformats.org/officeDocument/2006/relationships/externalLink" Target="externalLinks/externalLink10.xml"/><Relationship Id="rId93" Type="http://schemas.openxmlformats.org/officeDocument/2006/relationships/externalLink" Target="externalLinks/externalLink18.xml"/><Relationship Id="rId98" Type="http://schemas.openxmlformats.org/officeDocument/2006/relationships/externalLink" Target="externalLinks/externalLink23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8.xml"/><Relationship Id="rId108" Type="http://schemas.openxmlformats.org/officeDocument/2006/relationships/externalLink" Target="externalLinks/externalLink33.xml"/><Relationship Id="rId116" Type="http://schemas.openxmlformats.org/officeDocument/2006/relationships/externalLink" Target="externalLinks/externalLink4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8.xml"/><Relationship Id="rId88" Type="http://schemas.openxmlformats.org/officeDocument/2006/relationships/externalLink" Target="externalLinks/externalLink13.xml"/><Relationship Id="rId91" Type="http://schemas.openxmlformats.org/officeDocument/2006/relationships/externalLink" Target="externalLinks/externalLink16.xml"/><Relationship Id="rId96" Type="http://schemas.openxmlformats.org/officeDocument/2006/relationships/externalLink" Target="externalLinks/externalLink21.xml"/><Relationship Id="rId11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1.xml"/><Relationship Id="rId114" Type="http://schemas.openxmlformats.org/officeDocument/2006/relationships/externalLink" Target="externalLinks/externalLink39.xml"/><Relationship Id="rId119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3.xml"/><Relationship Id="rId81" Type="http://schemas.openxmlformats.org/officeDocument/2006/relationships/externalLink" Target="externalLinks/externalLink6.xml"/><Relationship Id="rId86" Type="http://schemas.openxmlformats.org/officeDocument/2006/relationships/externalLink" Target="externalLinks/externalLink11.xml"/><Relationship Id="rId94" Type="http://schemas.openxmlformats.org/officeDocument/2006/relationships/externalLink" Target="externalLinks/externalLink19.xml"/><Relationship Id="rId99" Type="http://schemas.openxmlformats.org/officeDocument/2006/relationships/externalLink" Target="externalLinks/externalLink24.xml"/><Relationship Id="rId101" Type="http://schemas.openxmlformats.org/officeDocument/2006/relationships/externalLink" Target="externalLinks/externalLink26.xml"/><Relationship Id="rId12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.xml"/><Relationship Id="rId97" Type="http://schemas.openxmlformats.org/officeDocument/2006/relationships/externalLink" Target="externalLinks/externalLink22.xml"/><Relationship Id="rId104" Type="http://schemas.openxmlformats.org/officeDocument/2006/relationships/externalLink" Target="externalLinks/externalLink29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2.xml"/><Relationship Id="rId110" Type="http://schemas.openxmlformats.org/officeDocument/2006/relationships/externalLink" Target="externalLinks/externalLink35.xml"/><Relationship Id="rId115" Type="http://schemas.openxmlformats.org/officeDocument/2006/relationships/externalLink" Target="externalLinks/externalLink4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B153A8A-EB29-44C9-8294-E88BF28C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AEDEEE7-5B36-433D-8D1B-DCC293D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9625" cy="4699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67640865-84A5-45D1-BF7F-35AF1B3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C321494-1F4A-4292-86E9-40B6EC02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6D43D8F-3315-4941-BB50-B6B91B64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09625" cy="4699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955A419-45EE-4B66-A4E9-4E345515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A&#231;a&#237;/2017/07.2017/A&#199;AI-AM-Codaj&#225;s-Sociobiodiversidade-JUL-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-PA-Igarap&#233;-Miri-jul-2008-09_PRODU&#199;&#195;O_IV%20AN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-PA-Igarap&#233;-Miri-mai-2009-10_PRODU&#199;&#195;O_IV%20AN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A&#231;a&#237;/2017/07.2017/A&#199;A&#205;-PA-Igarap&#233;-Miri-Sociobiodiversidade-JUL-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-PA-Ponta%20de%20pedras-jul-2008-09_PRODU&#199;&#195;O_IV%20AN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-PA-Ponta%20de%20pedras-mai-2009-10_PRODU&#199;&#195;O_IV%20AN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A&#231;a&#237;/2017/07.2017/A&#199;AI-PA-Ponta%20de%20pedras-Sociobiodiversidade-JUL-20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Cana%20de%20a&#231;&#250;car-AL-S&#227;o%20Lu&#237;s%20do%20Quitunde\Cana%20de%20a&#231;&#250;car-AL-S&#227;o%20Lu&#237;s%20do%20Quitunde-Consolidado-Nov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M/A&#199;AI%20-%20CODAJAS/A&#199;AI-PA-Codaj&#225;s-FEV-2010_PRODU&#199;&#195;O%20IV%20AN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%20-%20CODAJAS/A&#199;AI-PA-Codaj&#225;s-JAN-2011_4&#186;%20ANO-PRODU&#199;&#195;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%20CODAJAS/A&#199;AI-PA-Codaj&#225;s-JAN-2013_4&#186;%20ANO-PRODU&#199;&#195;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M/A&#231;a&#237;%20-%20Codaj&#225;s%20-%20AM/A&#199;AI-PA-Codaj&#225;s-JAN-2014_4&#186;%20ANO-PRODU&#199;&#195;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M/A&#231;a&#237;%20-%20Codaj&#225;s%20-%20AM/A&#199;AI-PA-Codaj&#225;s-JAN-2015_4&#186;%20ANO-PRODU&#199;&#195;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onta%20de%20Pedras/Igarap&#233;-Miri/A&#199;AI-PA-Igarap&#233;-Miri-JAN-2011_4&#186;%20ANO-PRODU&#199;&#195;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A/Ponta%20de%20Pedras/Igarap&#233;-Miri/A&#199;AI-PA-Igarap&#233;-Miri-JAN-2012_4&#186;%20ANO-PRODU&#199;&#195;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onta%20de%20Pedras/Igarap&#233;-Miri/A&#199;AI-PA-Igarap&#233;-Miri-JAN-2013_4&#186;%20ANO-PRODU&#199;&#195;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A/A&#231;a&#237;%20-%20Igarap&#233;-Miri/A&#199;AI-PA-Igarap&#233;-Miri-JAN-2014_4&#186;%20ANO-PRODU&#199;&#195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PA\A&#199;A&#205;-PA-Igarap&#233;-Miri-Jan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A&#231;a&#237;/2017/07.2017/A&#199;A&#205;-PA-Abaetetuba-Sociobiodiversidade-JUL-201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C/CASTANHA%20DO%20BRASIL-AC-Brasil&#233;ia-JAN-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C\CASTANHA%20DO%20BRASIL-AC-Brasil&#233;ia-JAN-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MARACUJ&#193;-AL-Coruripe-MAR-201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met&#225;/A&#231;ai/A&#199;AI-PA-Camet&#225;-ABR-2009-10_PRODU&#199;&#195;O_IV%20AN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met&#225;/A&#231;ai/A&#199;AI-PA-Camet&#225;-mai-2011-12_PRODU&#199;&#195;O_IV%20AN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&#199;AI-PA-Camet&#225;-mai-2013-14_PRODU&#199;&#195;O_IV%20AN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A/Igarap&#233;-Miri/A&#199;AI-PA-Igarap&#233;-Miri-FEV-2010_PRODU&#199;&#195;O_IV%20AN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A/Ponta%20de%20Pedras/A&#199;AI-PA-Ponta%20de%20pedras-FEV-2010_PRODU&#199;&#195;O_IV%20AN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onta%20de%20Pedras/A&#199;AI-PA-Ponta%20de%20pedras-JAN-2011_4&#186;%20ano-PRODU&#199;&#195;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A/Ponta%20de%20Pedras/A&#199;AI-PA-Ponta%20de%20pedras-NOV-2012_4&#186;%20ano-PRODU&#199;&#195;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A&#231;a&#237;/2017/07.2017/A&#199;A&#205;-PA-Bel&#233;m-Sociobiodiversidade-JUL-201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PA/A&#231;a&#237;%20-%20Ponta%20de%20Pedras%20-%20PA/A&#199;AI-PA-Ponta%20de%20pedras-JAN-2014_4&#186;%20ano-PRODU&#199;&#195;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PA\A&#231;a&#237;%20-%20Ponta%20de%20Pedras%20-%20PA\A&#199;AI-PA-Ponta%20de%20pedras-JAN-2015_4&#186;%20ano-PRODU&#199;&#195;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&#199;AI-PA-Camet&#225;-ABR-2008-09_IMPLANTA&#199;&#195;O_I%20AN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ndiroba%20-%20Carauari-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&#199;AI-PA-Camet&#225;-mai-2010-11_PRODU&#199;&#195;O_IV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&#199;AI-PA-Camet&#225;-mai-2012-13_PRODU&#199;&#195;O_IV%20AN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&#199;AI-PA-Camet&#225;-ABR-2014-15_PRODU&#199;&#195;O_IV%20AN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-PA-Codaj&#225;s-MAI-2009_PRODU&#199;&#195;O%20IV%20AN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&#199;AI-PA-Codaj&#225;s-JAN-2012_4&#186;%20ANO-PRODU&#199;&#195;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120</v>
          </cell>
        </row>
        <row r="10">
          <cell r="E10">
            <v>20</v>
          </cell>
        </row>
        <row r="11">
          <cell r="E11">
            <v>1500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5">
          <cell r="A5" t="str">
            <v>Municípios abrangentes:</v>
          </cell>
        </row>
        <row r="10">
          <cell r="E10">
            <v>5</v>
          </cell>
        </row>
        <row r="11">
          <cell r="E11">
            <v>2800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0">
          <cell r="E10">
            <v>5</v>
          </cell>
        </row>
        <row r="11">
          <cell r="E11">
            <v>2800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12</v>
          </cell>
        </row>
        <row r="11">
          <cell r="E11">
            <v>2800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150</v>
          </cell>
        </row>
        <row r="10">
          <cell r="E10">
            <v>5</v>
          </cell>
        </row>
        <row r="11">
          <cell r="E11">
            <v>1680</v>
          </cell>
        </row>
        <row r="34">
          <cell r="A34" t="str">
            <v>Elaboração: CONAB/DIGEM/SUINF/GECUP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150</v>
          </cell>
        </row>
        <row r="10">
          <cell r="E10">
            <v>5</v>
          </cell>
        </row>
        <row r="11">
          <cell r="E11">
            <v>1680</v>
          </cell>
        </row>
        <row r="34">
          <cell r="A34" t="str">
            <v>Elaboração: CONAB/DIGEM/SUINF/GECUP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150</v>
          </cell>
        </row>
        <row r="10">
          <cell r="E10">
            <v>5</v>
          </cell>
        </row>
        <row r="11">
          <cell r="E11">
            <v>1680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do Painel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0">
          <cell r="E10">
            <v>150</v>
          </cell>
        </row>
        <row r="11">
          <cell r="E11">
            <v>80000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1">
          <cell r="E11">
            <v>1500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1">
          <cell r="E11">
            <v>1500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1">
          <cell r="E11">
            <v>1500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5">
          <cell r="B5" t="str">
            <v>R$/1 kg</v>
          </cell>
        </row>
        <row r="6">
          <cell r="B6" t="str">
            <v>R$/Safra</v>
          </cell>
        </row>
        <row r="11">
          <cell r="B11" t="str">
            <v>JAN/2014</v>
          </cell>
        </row>
        <row r="26">
          <cell r="B26">
            <v>0.33329999999999999</v>
          </cell>
        </row>
      </sheetData>
      <sheetData sheetId="3">
        <row r="1">
          <cell r="A1" t="str">
            <v>CUSTO DE PRODUÇÃO ESTIMADO - SOCIOBIODIVERSIDADE</v>
          </cell>
        </row>
        <row r="2">
          <cell r="A2" t="str">
            <v>AÇAI NATIVO -4º ANO-Produção-EXTRATIVISMO</v>
          </cell>
        </row>
        <row r="3">
          <cell r="A3" t="str">
            <v>SAFRA DE 2014</v>
          </cell>
          <cell r="D3">
            <v>120</v>
          </cell>
        </row>
        <row r="4">
          <cell r="A4" t="str">
            <v>LOCAL:  Codajás - AM</v>
          </cell>
        </row>
        <row r="11">
          <cell r="E11">
            <v>1500</v>
          </cell>
        </row>
        <row r="15">
          <cell r="H15">
            <v>0</v>
          </cell>
        </row>
        <row r="19">
          <cell r="H19">
            <v>329</v>
          </cell>
          <cell r="I19">
            <v>0.22</v>
          </cell>
        </row>
        <row r="20">
          <cell r="H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  <row r="30">
          <cell r="H30">
            <v>0</v>
          </cell>
          <cell r="I30">
            <v>0</v>
          </cell>
        </row>
        <row r="63">
          <cell r="H63">
            <v>0</v>
          </cell>
          <cell r="I63">
            <v>0</v>
          </cell>
        </row>
        <row r="67">
          <cell r="H67">
            <v>987</v>
          </cell>
          <cell r="I67">
            <v>0.66</v>
          </cell>
        </row>
        <row r="68">
          <cell r="H68">
            <v>33</v>
          </cell>
          <cell r="I68">
            <v>0.02</v>
          </cell>
        </row>
        <row r="72">
          <cell r="H72">
            <v>0</v>
          </cell>
          <cell r="I72">
            <v>0</v>
          </cell>
        </row>
        <row r="73">
          <cell r="H73">
            <v>40.47</v>
          </cell>
          <cell r="I73">
            <v>0.03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255</v>
          </cell>
          <cell r="I78">
            <v>0.17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41.589980313062497</v>
          </cell>
          <cell r="I84">
            <v>0.03</v>
          </cell>
        </row>
        <row r="88">
          <cell r="A88" t="str">
            <v>Elaboração: CONAB/DIPAI/SUINF/GECUP</v>
          </cell>
        </row>
      </sheetData>
      <sheetData sheetId="4">
        <row r="19">
          <cell r="C19">
            <v>18.310649393549099</v>
          </cell>
        </row>
      </sheetData>
      <sheetData sheetId="5">
        <row r="10">
          <cell r="B10">
            <v>1316</v>
          </cell>
        </row>
      </sheetData>
      <sheetData sheetId="6" refreshError="1"/>
      <sheetData sheetId="7" refreshError="1"/>
      <sheetData sheetId="8" refreshError="1"/>
      <sheetData sheetId="9">
        <row r="87">
          <cell r="C87">
            <v>0.06</v>
          </cell>
          <cell r="G87">
            <v>0.06</v>
          </cell>
        </row>
      </sheetData>
      <sheetData sheetId="10" refreshError="1"/>
      <sheetData sheetId="11"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J29">
            <v>0</v>
          </cell>
        </row>
        <row r="49">
          <cell r="J49">
            <v>0</v>
          </cell>
          <cell r="M49">
            <v>0</v>
          </cell>
        </row>
        <row r="50">
          <cell r="K50">
            <v>0</v>
          </cell>
          <cell r="L50">
            <v>0</v>
          </cell>
        </row>
      </sheetData>
      <sheetData sheetId="12" refreshError="1"/>
      <sheetData sheetId="13">
        <row r="39">
          <cell r="F39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1">
          <cell r="E11">
            <v>1500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2800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2800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2800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2800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2800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6</v>
          </cell>
        </row>
        <row r="11">
          <cell r="E11">
            <v>4200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Análise"/>
      <sheetName val="Compara_Custo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Análise"/>
      <sheetName val="Compara_Custo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2">
          <cell r="E12">
            <v>2800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2">
          <cell r="E12">
            <v>2800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2">
          <cell r="E12">
            <v>2800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2800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Nota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1680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Nota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1680</v>
          </cell>
        </row>
      </sheetData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1680</v>
          </cell>
        </row>
      </sheetData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5</v>
          </cell>
        </row>
        <row r="11">
          <cell r="E11">
            <v>3360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1680</v>
          </cell>
        </row>
      </sheetData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1680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Custeio (2)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60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4">
          <cell r="D4">
            <v>70</v>
          </cell>
        </row>
        <row r="11">
          <cell r="E11">
            <v>2</v>
          </cell>
        </row>
        <row r="12">
          <cell r="E12">
            <v>2800</v>
          </cell>
        </row>
        <row r="83">
          <cell r="A83" t="str">
            <v>Elaboração: CONAB/DIPAI/SUINF/GECUP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4">
          <cell r="D4">
            <v>70</v>
          </cell>
        </row>
        <row r="11">
          <cell r="E11">
            <v>2</v>
          </cell>
        </row>
        <row r="12">
          <cell r="E12">
            <v>2800</v>
          </cell>
        </row>
        <row r="83">
          <cell r="A83" t="str">
            <v>Elaboração: CONAB/DIPAI/SUINF/GECUP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4">
          <cell r="D4">
            <v>70</v>
          </cell>
        </row>
        <row r="11">
          <cell r="E11">
            <v>2</v>
          </cell>
        </row>
        <row r="12">
          <cell r="E12">
            <v>2800</v>
          </cell>
        </row>
        <row r="83">
          <cell r="A83" t="str">
            <v>Elaboração: CONAB/DIPAI/SUINF/GECUP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0">
          <cell r="E10">
            <v>20</v>
          </cell>
        </row>
        <row r="11">
          <cell r="E11">
            <v>1500</v>
          </cell>
        </row>
        <row r="86">
          <cell r="A86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0">
          <cell r="E10">
            <v>20</v>
          </cell>
        </row>
        <row r="11">
          <cell r="E11">
            <v>1500</v>
          </cell>
        </row>
        <row r="88">
          <cell r="A88" t="str">
            <v>Elaboração: CONAB/DIPAI/SUINF/GECUP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J27" sqref="J27"/>
    </sheetView>
  </sheetViews>
  <sheetFormatPr defaultRowHeight="13.5"/>
  <cols>
    <col min="1" max="2" width="11" style="153" customWidth="1"/>
    <col min="3" max="3" width="26.5703125" style="153" bestFit="1" customWidth="1"/>
    <col min="4" max="4" width="11" style="153" customWidth="1"/>
    <col min="5" max="5" width="13.5703125" style="153" customWidth="1"/>
    <col min="6" max="11" width="11" style="153" customWidth="1"/>
    <col min="12" max="16384" width="9.140625" style="153"/>
  </cols>
  <sheetData>
    <row r="1" spans="2:10" ht="14.25" thickBot="1"/>
    <row r="2" spans="2:10">
      <c r="B2" s="154"/>
      <c r="C2" s="155"/>
      <c r="D2" s="155"/>
      <c r="E2" s="155"/>
      <c r="F2" s="155"/>
      <c r="G2" s="155"/>
      <c r="H2" s="155"/>
      <c r="I2" s="155"/>
      <c r="J2" s="156"/>
    </row>
    <row r="3" spans="2:10">
      <c r="B3" s="157"/>
      <c r="C3" s="158"/>
      <c r="D3" s="158"/>
      <c r="E3" s="159" t="s">
        <v>360</v>
      </c>
      <c r="F3" s="158"/>
      <c r="G3" s="158"/>
      <c r="H3" s="158"/>
      <c r="I3" s="158"/>
      <c r="J3" s="160"/>
    </row>
    <row r="4" spans="2:10">
      <c r="B4" s="157"/>
      <c r="C4" s="158"/>
      <c r="D4" s="158"/>
      <c r="E4" s="159" t="s">
        <v>361</v>
      </c>
      <c r="F4" s="158"/>
      <c r="G4" s="158"/>
      <c r="H4" s="158"/>
      <c r="I4" s="158"/>
      <c r="J4" s="160"/>
    </row>
    <row r="5" spans="2:10">
      <c r="B5" s="157"/>
      <c r="C5" s="158"/>
      <c r="D5" s="158"/>
      <c r="E5" s="159" t="s">
        <v>362</v>
      </c>
      <c r="F5" s="158"/>
      <c r="G5" s="158"/>
      <c r="H5" s="158"/>
      <c r="I5" s="158"/>
      <c r="J5" s="160"/>
    </row>
    <row r="6" spans="2:10">
      <c r="B6" s="157"/>
      <c r="C6" s="158"/>
      <c r="D6" s="158"/>
      <c r="E6" s="158"/>
      <c r="F6" s="158"/>
      <c r="G6" s="158"/>
      <c r="H6" s="158"/>
      <c r="I6" s="158"/>
      <c r="J6" s="160"/>
    </row>
    <row r="7" spans="2:10">
      <c r="B7" s="157"/>
      <c r="C7" s="242" t="s">
        <v>363</v>
      </c>
      <c r="D7" s="243"/>
      <c r="E7" s="243"/>
      <c r="F7" s="243"/>
      <c r="G7" s="243"/>
      <c r="H7" s="243"/>
      <c r="I7" s="244"/>
      <c r="J7" s="160"/>
    </row>
    <row r="8" spans="2:10">
      <c r="B8" s="157"/>
      <c r="C8" s="245" t="s">
        <v>364</v>
      </c>
      <c r="D8" s="246"/>
      <c r="E8" s="247" t="s">
        <v>370</v>
      </c>
      <c r="F8" s="248"/>
      <c r="G8" s="248"/>
      <c r="H8" s="248"/>
      <c r="I8" s="249"/>
      <c r="J8" s="160"/>
    </row>
    <row r="9" spans="2:10">
      <c r="B9" s="157"/>
      <c r="C9" s="161" t="s">
        <v>365</v>
      </c>
      <c r="D9" s="250" t="s">
        <v>366</v>
      </c>
      <c r="E9" s="251"/>
      <c r="F9" s="172" t="s">
        <v>367</v>
      </c>
      <c r="G9" s="252" t="s">
        <v>368</v>
      </c>
      <c r="H9" s="253"/>
      <c r="I9" s="254"/>
      <c r="J9" s="160"/>
    </row>
    <row r="10" spans="2:10" ht="15" customHeight="1">
      <c r="B10" s="157"/>
      <c r="C10" s="162" t="s">
        <v>369</v>
      </c>
      <c r="D10" s="240" t="s">
        <v>371</v>
      </c>
      <c r="E10" s="241"/>
      <c r="F10" s="173" t="s">
        <v>372</v>
      </c>
      <c r="G10" s="230" t="s">
        <v>417</v>
      </c>
      <c r="H10" s="231"/>
      <c r="I10" s="232"/>
      <c r="J10" s="160"/>
    </row>
    <row r="11" spans="2:10">
      <c r="B11" s="157"/>
      <c r="C11" s="210" t="s">
        <v>369</v>
      </c>
      <c r="D11" s="235" t="s">
        <v>373</v>
      </c>
      <c r="E11" s="319"/>
      <c r="F11" s="211" t="s">
        <v>374</v>
      </c>
      <c r="G11" s="320" t="s">
        <v>404</v>
      </c>
      <c r="H11" s="321"/>
      <c r="I11" s="239"/>
      <c r="J11" s="160"/>
    </row>
    <row r="12" spans="2:10">
      <c r="B12" s="157"/>
      <c r="C12" s="210" t="s">
        <v>369</v>
      </c>
      <c r="D12" s="235" t="s">
        <v>375</v>
      </c>
      <c r="E12" s="319"/>
      <c r="F12" s="211" t="s">
        <v>374</v>
      </c>
      <c r="G12" s="320" t="s">
        <v>405</v>
      </c>
      <c r="H12" s="321"/>
      <c r="I12" s="239"/>
      <c r="J12" s="160"/>
    </row>
    <row r="13" spans="2:10">
      <c r="B13" s="157"/>
      <c r="C13" s="210" t="s">
        <v>369</v>
      </c>
      <c r="D13" s="235" t="s">
        <v>376</v>
      </c>
      <c r="E13" s="319"/>
      <c r="F13" s="211" t="s">
        <v>374</v>
      </c>
      <c r="G13" s="320" t="s">
        <v>406</v>
      </c>
      <c r="H13" s="321"/>
      <c r="I13" s="239"/>
      <c r="J13" s="160"/>
    </row>
    <row r="14" spans="2:10">
      <c r="B14" s="157"/>
      <c r="C14" s="210" t="s">
        <v>369</v>
      </c>
      <c r="D14" s="235" t="s">
        <v>379</v>
      </c>
      <c r="E14" s="236"/>
      <c r="F14" s="211" t="s">
        <v>374</v>
      </c>
      <c r="G14" s="237" t="s">
        <v>393</v>
      </c>
      <c r="H14" s="238"/>
      <c r="I14" s="239"/>
      <c r="J14" s="160"/>
    </row>
    <row r="15" spans="2:10" ht="15" customHeight="1">
      <c r="B15" s="157"/>
      <c r="C15" s="162" t="s">
        <v>369</v>
      </c>
      <c r="D15" s="327" t="s">
        <v>420</v>
      </c>
      <c r="E15" s="328"/>
      <c r="F15" s="322" t="s">
        <v>374</v>
      </c>
      <c r="G15" s="340">
        <v>2023</v>
      </c>
      <c r="H15" s="341"/>
      <c r="I15" s="342"/>
      <c r="J15" s="160"/>
    </row>
    <row r="16" spans="2:10">
      <c r="B16" s="157"/>
      <c r="C16" s="162" t="s">
        <v>369</v>
      </c>
      <c r="D16" s="228" t="s">
        <v>377</v>
      </c>
      <c r="E16" s="229"/>
      <c r="F16" s="170" t="s">
        <v>374</v>
      </c>
      <c r="G16" s="333" t="s">
        <v>403</v>
      </c>
      <c r="H16" s="334"/>
      <c r="I16" s="335"/>
      <c r="J16" s="160"/>
    </row>
    <row r="17" spans="2:10">
      <c r="B17" s="157"/>
      <c r="C17" s="162" t="s">
        <v>369</v>
      </c>
      <c r="D17" s="228" t="s">
        <v>421</v>
      </c>
      <c r="E17" s="329"/>
      <c r="F17" s="170" t="s">
        <v>374</v>
      </c>
      <c r="G17" s="330">
        <v>2023</v>
      </c>
      <c r="H17" s="331"/>
      <c r="I17" s="332"/>
      <c r="J17" s="160"/>
    </row>
    <row r="18" spans="2:10">
      <c r="B18" s="157"/>
      <c r="C18" s="162" t="s">
        <v>369</v>
      </c>
      <c r="D18" s="233" t="s">
        <v>378</v>
      </c>
      <c r="E18" s="234"/>
      <c r="F18" s="171" t="s">
        <v>374</v>
      </c>
      <c r="G18" s="230" t="s">
        <v>403</v>
      </c>
      <c r="H18" s="231"/>
      <c r="I18" s="232"/>
      <c r="J18" s="160"/>
    </row>
    <row r="19" spans="2:10">
      <c r="B19" s="157"/>
      <c r="C19" s="163"/>
      <c r="D19" s="226"/>
      <c r="E19" s="226"/>
      <c r="F19" s="163"/>
      <c r="G19" s="227"/>
      <c r="H19" s="227"/>
      <c r="I19" s="227"/>
      <c r="J19" s="160"/>
    </row>
    <row r="20" spans="2:10">
      <c r="B20" s="157"/>
      <c r="C20" s="223" t="s">
        <v>394</v>
      </c>
      <c r="D20" s="223"/>
      <c r="E20" s="223"/>
      <c r="F20" s="223"/>
      <c r="G20" s="223"/>
      <c r="H20" s="223"/>
      <c r="I20" s="223"/>
      <c r="J20" s="160"/>
    </row>
    <row r="21" spans="2:10">
      <c r="B21" s="157"/>
      <c r="C21" s="223" t="s">
        <v>415</v>
      </c>
      <c r="D21" s="223"/>
      <c r="E21" s="223"/>
      <c r="F21" s="223"/>
      <c r="G21" s="223"/>
      <c r="H21" s="223"/>
      <c r="I21" s="223"/>
      <c r="J21" s="160"/>
    </row>
    <row r="22" spans="2:10">
      <c r="B22" s="157"/>
      <c r="C22" s="223"/>
      <c r="D22" s="223"/>
      <c r="E22" s="223"/>
      <c r="F22" s="223"/>
      <c r="G22" s="223"/>
      <c r="H22" s="223"/>
      <c r="I22" s="223"/>
      <c r="J22" s="160"/>
    </row>
    <row r="23" spans="2:10">
      <c r="B23" s="157"/>
      <c r="C23" s="164"/>
      <c r="D23" s="224"/>
      <c r="E23" s="224"/>
      <c r="F23" s="164"/>
      <c r="G23" s="225"/>
      <c r="H23" s="225"/>
      <c r="I23" s="225"/>
      <c r="J23" s="160"/>
    </row>
    <row r="24" spans="2:10">
      <c r="B24" s="157"/>
      <c r="C24" s="158"/>
      <c r="D24" s="159"/>
      <c r="E24" s="159"/>
      <c r="F24" s="159"/>
      <c r="G24" s="159"/>
      <c r="H24" s="159"/>
      <c r="I24" s="159"/>
      <c r="J24" s="160"/>
    </row>
    <row r="25" spans="2:10" ht="14.25" thickBot="1">
      <c r="B25" s="165"/>
      <c r="C25" s="166"/>
      <c r="D25" s="167"/>
      <c r="E25" s="167"/>
      <c r="F25" s="167"/>
      <c r="G25" s="167"/>
      <c r="H25" s="167"/>
      <c r="I25" s="167"/>
      <c r="J25" s="168"/>
    </row>
    <row r="26" spans="2:10">
      <c r="B26" s="155"/>
      <c r="C26" s="155"/>
      <c r="D26" s="169"/>
      <c r="E26" s="169"/>
      <c r="F26" s="169"/>
      <c r="G26" s="169"/>
      <c r="H26" s="169"/>
      <c r="I26" s="169"/>
      <c r="J26" s="155"/>
    </row>
    <row r="27" spans="2:10">
      <c r="B27" s="158"/>
      <c r="C27" s="158"/>
      <c r="D27" s="159"/>
      <c r="E27" s="159"/>
      <c r="F27" s="159"/>
      <c r="G27" s="159"/>
      <c r="H27" s="159"/>
      <c r="I27" s="159"/>
      <c r="J27" s="158"/>
    </row>
    <row r="28" spans="2:10">
      <c r="B28" s="158"/>
      <c r="C28" s="158"/>
      <c r="D28" s="159"/>
      <c r="E28" s="159"/>
      <c r="F28" s="159"/>
      <c r="G28" s="159"/>
      <c r="H28" s="159"/>
      <c r="I28" s="159"/>
      <c r="J28" s="158"/>
    </row>
    <row r="29" spans="2:10">
      <c r="B29" s="158"/>
      <c r="C29" s="158"/>
      <c r="D29" s="159"/>
      <c r="E29" s="159"/>
      <c r="F29" s="159"/>
      <c r="G29" s="159"/>
      <c r="H29" s="159"/>
      <c r="I29" s="159"/>
      <c r="J29" s="158"/>
    </row>
    <row r="30" spans="2:10">
      <c r="B30" s="158"/>
      <c r="C30" s="158"/>
      <c r="D30" s="159"/>
      <c r="E30" s="159"/>
      <c r="F30" s="159"/>
      <c r="G30" s="159"/>
      <c r="H30" s="159"/>
      <c r="I30" s="159"/>
      <c r="J30" s="158"/>
    </row>
    <row r="31" spans="2:10">
      <c r="B31" s="158"/>
      <c r="C31" s="158"/>
      <c r="D31" s="159"/>
      <c r="E31" s="159"/>
      <c r="F31" s="159"/>
      <c r="G31" s="159"/>
      <c r="H31" s="159"/>
      <c r="I31" s="159"/>
      <c r="J31" s="158"/>
    </row>
    <row r="32" spans="2:10">
      <c r="B32" s="158"/>
      <c r="C32" s="158"/>
      <c r="D32" s="158"/>
      <c r="E32" s="158"/>
      <c r="F32" s="158"/>
      <c r="G32" s="158"/>
      <c r="H32" s="158"/>
      <c r="I32" s="158"/>
      <c r="J32" s="158"/>
    </row>
    <row r="33" spans="2:10">
      <c r="B33" s="158"/>
      <c r="C33" s="158"/>
      <c r="D33" s="158"/>
      <c r="E33" s="158"/>
      <c r="F33" s="158"/>
      <c r="G33" s="158"/>
      <c r="H33" s="158"/>
      <c r="I33" s="158"/>
      <c r="J33" s="158"/>
    </row>
    <row r="34" spans="2:10">
      <c r="B34" s="158"/>
      <c r="C34" s="158"/>
      <c r="D34" s="158"/>
      <c r="E34" s="158"/>
      <c r="F34" s="158"/>
      <c r="G34" s="158"/>
      <c r="H34" s="158"/>
      <c r="I34" s="158"/>
      <c r="J34" s="158"/>
    </row>
    <row r="35" spans="2:10">
      <c r="B35" s="158"/>
      <c r="C35" s="158"/>
      <c r="D35" s="158"/>
      <c r="E35" s="158"/>
      <c r="F35" s="158"/>
      <c r="G35" s="158"/>
      <c r="H35" s="158"/>
      <c r="I35" s="158"/>
      <c r="J35" s="158"/>
    </row>
    <row r="36" spans="2:10">
      <c r="B36" s="158"/>
      <c r="C36" s="158"/>
      <c r="D36" s="158"/>
      <c r="E36" s="158"/>
      <c r="F36" s="158"/>
      <c r="G36" s="158"/>
      <c r="H36" s="158"/>
      <c r="I36" s="158"/>
      <c r="J36" s="158"/>
    </row>
    <row r="37" spans="2:10">
      <c r="B37" s="158"/>
      <c r="C37" s="158"/>
      <c r="D37" s="158"/>
      <c r="E37" s="158"/>
      <c r="F37" s="158"/>
      <c r="G37" s="158"/>
      <c r="H37" s="158"/>
      <c r="I37" s="158"/>
      <c r="J37" s="158"/>
    </row>
    <row r="38" spans="2:10">
      <c r="B38" s="158"/>
      <c r="C38" s="158"/>
      <c r="D38" s="158"/>
      <c r="E38" s="158"/>
      <c r="F38" s="158"/>
      <c r="G38" s="158"/>
      <c r="H38" s="158"/>
      <c r="I38" s="158"/>
      <c r="J38" s="158"/>
    </row>
    <row r="39" spans="2:10">
      <c r="B39" s="158"/>
      <c r="C39" s="158"/>
      <c r="D39" s="158"/>
      <c r="E39" s="158"/>
      <c r="F39" s="158"/>
      <c r="G39" s="158"/>
      <c r="H39" s="158"/>
      <c r="I39" s="158"/>
      <c r="J39" s="158"/>
    </row>
    <row r="40" spans="2:10">
      <c r="B40" s="158"/>
      <c r="C40" s="158"/>
      <c r="D40" s="158"/>
      <c r="E40" s="158"/>
      <c r="F40" s="158"/>
      <c r="G40" s="158"/>
      <c r="H40" s="158"/>
      <c r="I40" s="158"/>
      <c r="J40" s="158"/>
    </row>
    <row r="41" spans="2:10">
      <c r="B41" s="158"/>
      <c r="C41" s="158"/>
      <c r="D41" s="158"/>
      <c r="E41" s="158"/>
      <c r="F41" s="158"/>
      <c r="G41" s="158"/>
      <c r="H41" s="158"/>
      <c r="I41" s="158"/>
      <c r="J41" s="158"/>
    </row>
    <row r="42" spans="2:10">
      <c r="B42" s="158"/>
      <c r="C42" s="158"/>
      <c r="D42" s="158"/>
      <c r="E42" s="158"/>
      <c r="F42" s="158"/>
      <c r="G42" s="158"/>
      <c r="H42" s="158"/>
      <c r="I42" s="158"/>
      <c r="J42" s="158"/>
    </row>
    <row r="43" spans="2:10">
      <c r="B43" s="158"/>
      <c r="C43" s="158"/>
      <c r="D43" s="158"/>
      <c r="E43" s="158"/>
      <c r="F43" s="158"/>
      <c r="G43" s="158"/>
      <c r="H43" s="158"/>
      <c r="I43" s="158"/>
      <c r="J43" s="158"/>
    </row>
    <row r="44" spans="2:10">
      <c r="B44" s="158"/>
      <c r="C44" s="158"/>
      <c r="D44" s="158"/>
      <c r="E44" s="158"/>
      <c r="F44" s="158"/>
      <c r="G44" s="158"/>
      <c r="H44" s="158"/>
      <c r="I44" s="158"/>
      <c r="J44" s="158"/>
    </row>
    <row r="45" spans="2:10">
      <c r="B45" s="158"/>
      <c r="C45" s="158"/>
      <c r="D45" s="158"/>
      <c r="E45" s="158"/>
      <c r="F45" s="158"/>
      <c r="G45" s="158"/>
      <c r="H45" s="158"/>
      <c r="I45" s="158"/>
      <c r="J45" s="158"/>
    </row>
    <row r="46" spans="2:10">
      <c r="B46" s="158"/>
      <c r="C46" s="158"/>
      <c r="D46" s="158"/>
      <c r="E46" s="158"/>
      <c r="F46" s="158"/>
      <c r="G46" s="158"/>
      <c r="H46" s="158"/>
      <c r="I46" s="158"/>
      <c r="J46" s="158"/>
    </row>
    <row r="47" spans="2:10">
      <c r="B47" s="158"/>
      <c r="C47" s="158"/>
      <c r="D47" s="158"/>
      <c r="E47" s="158"/>
      <c r="F47" s="158"/>
      <c r="G47" s="158"/>
      <c r="H47" s="158"/>
      <c r="I47" s="158"/>
      <c r="J47" s="158"/>
    </row>
    <row r="48" spans="2:10">
      <c r="B48" s="158"/>
      <c r="C48" s="158"/>
      <c r="D48" s="158"/>
      <c r="E48" s="158"/>
      <c r="F48" s="158"/>
      <c r="G48" s="158"/>
      <c r="H48" s="158"/>
      <c r="I48" s="158"/>
      <c r="J48" s="158"/>
    </row>
  </sheetData>
  <mergeCells count="30">
    <mergeCell ref="D10:E10"/>
    <mergeCell ref="G10:I10"/>
    <mergeCell ref="C7:I7"/>
    <mergeCell ref="C8:D8"/>
    <mergeCell ref="E8:I8"/>
    <mergeCell ref="D9:E9"/>
    <mergeCell ref="G9:I9"/>
    <mergeCell ref="D16:E16"/>
    <mergeCell ref="G16:I16"/>
    <mergeCell ref="D18:E18"/>
    <mergeCell ref="G18:I18"/>
    <mergeCell ref="D11:E11"/>
    <mergeCell ref="G11:I11"/>
    <mergeCell ref="D12:E12"/>
    <mergeCell ref="G12:I12"/>
    <mergeCell ref="D13:E13"/>
    <mergeCell ref="G13:I13"/>
    <mergeCell ref="D14:E14"/>
    <mergeCell ref="G14:I14"/>
    <mergeCell ref="G15:I15"/>
    <mergeCell ref="G17:I17"/>
    <mergeCell ref="D15:E15"/>
    <mergeCell ref="D17:E17"/>
    <mergeCell ref="C22:I22"/>
    <mergeCell ref="D23:E23"/>
    <mergeCell ref="G23:I23"/>
    <mergeCell ref="D19:E19"/>
    <mergeCell ref="G19:I19"/>
    <mergeCell ref="C20:I20"/>
    <mergeCell ref="C21:I21"/>
  </mergeCells>
  <hyperlinks>
    <hyperlink ref="G10:I10" location="'Codajás-AM-2008'!A1" display="2008 a 2020"/>
    <hyperlink ref="G11:I11" location="'Abaetuba-PA-2016'!A1" display="2016 a 2020"/>
    <hyperlink ref="G12:I12" location="'Belém-PA-2017'!A1" display="2017 a 2020"/>
    <hyperlink ref="G13:I13" location="'Bujaru-PA-2019'!A1" display="2019 a 2020"/>
    <hyperlink ref="G16:I16" location="'Igarapé-Miri-PA-2008'!A1" display="2008 a 2020"/>
    <hyperlink ref="G18:I18" location="'Ponta de Pedras-PA-2008'!A1" display="2008 a 2020"/>
    <hyperlink ref="G14:I14" location="'Cametá-PA-2008'!A1" display="2008 a 2014"/>
    <hyperlink ref="G15:I15" location="'Curralinho-PA-2023'!A1" display="'Curralinho-PA-2023'!A1"/>
    <hyperlink ref="G17:I17" location="'Limoeiro do Ajuru-PA-2023'!A1" display="'Limoeiro do Ajuru-PA-2023'!A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V46"/>
  <sheetViews>
    <sheetView showGridLines="0" zoomScaleNormal="100" workbookViewId="0">
      <selection sqref="A1:D1"/>
    </sheetView>
  </sheetViews>
  <sheetFormatPr defaultColWidth="12.5703125" defaultRowHeight="12.75"/>
  <cols>
    <col min="1" max="1" width="53.85546875" style="41" customWidth="1"/>
    <col min="2" max="2" width="13.7109375" style="41" customWidth="1"/>
    <col min="3" max="3" width="11.140625" style="41" customWidth="1"/>
    <col min="4" max="4" width="9.42578125" style="41" customWidth="1"/>
    <col min="5" max="256" width="12.5703125" style="41"/>
    <col min="257" max="257" width="53.85546875" style="41" customWidth="1"/>
    <col min="258" max="258" width="13.7109375" style="41" customWidth="1"/>
    <col min="259" max="259" width="11.140625" style="41" customWidth="1"/>
    <col min="260" max="260" width="9.42578125" style="41" customWidth="1"/>
    <col min="261" max="512" width="12.5703125" style="41"/>
    <col min="513" max="513" width="53.85546875" style="41" customWidth="1"/>
    <col min="514" max="514" width="13.7109375" style="41" customWidth="1"/>
    <col min="515" max="515" width="11.140625" style="41" customWidth="1"/>
    <col min="516" max="516" width="9.42578125" style="41" customWidth="1"/>
    <col min="517" max="768" width="12.5703125" style="41"/>
    <col min="769" max="769" width="53.85546875" style="41" customWidth="1"/>
    <col min="770" max="770" width="13.7109375" style="41" customWidth="1"/>
    <col min="771" max="771" width="11.140625" style="41" customWidth="1"/>
    <col min="772" max="772" width="9.42578125" style="41" customWidth="1"/>
    <col min="773" max="1024" width="12.5703125" style="41"/>
    <col min="1025" max="1025" width="53.85546875" style="41" customWidth="1"/>
    <col min="1026" max="1026" width="13.7109375" style="41" customWidth="1"/>
    <col min="1027" max="1027" width="11.140625" style="41" customWidth="1"/>
    <col min="1028" max="1028" width="9.42578125" style="41" customWidth="1"/>
    <col min="1029" max="1280" width="12.5703125" style="41"/>
    <col min="1281" max="1281" width="53.85546875" style="41" customWidth="1"/>
    <col min="1282" max="1282" width="13.7109375" style="41" customWidth="1"/>
    <col min="1283" max="1283" width="11.140625" style="41" customWidth="1"/>
    <col min="1284" max="1284" width="9.42578125" style="41" customWidth="1"/>
    <col min="1285" max="1536" width="12.5703125" style="41"/>
    <col min="1537" max="1537" width="53.85546875" style="41" customWidth="1"/>
    <col min="1538" max="1538" width="13.7109375" style="41" customWidth="1"/>
    <col min="1539" max="1539" width="11.140625" style="41" customWidth="1"/>
    <col min="1540" max="1540" width="9.42578125" style="41" customWidth="1"/>
    <col min="1541" max="1792" width="12.5703125" style="41"/>
    <col min="1793" max="1793" width="53.85546875" style="41" customWidth="1"/>
    <col min="1794" max="1794" width="13.7109375" style="41" customWidth="1"/>
    <col min="1795" max="1795" width="11.140625" style="41" customWidth="1"/>
    <col min="1796" max="1796" width="9.42578125" style="41" customWidth="1"/>
    <col min="1797" max="2048" width="12.5703125" style="41"/>
    <col min="2049" max="2049" width="53.85546875" style="41" customWidth="1"/>
    <col min="2050" max="2050" width="13.7109375" style="41" customWidth="1"/>
    <col min="2051" max="2051" width="11.140625" style="41" customWidth="1"/>
    <col min="2052" max="2052" width="9.42578125" style="41" customWidth="1"/>
    <col min="2053" max="2304" width="12.5703125" style="41"/>
    <col min="2305" max="2305" width="53.85546875" style="41" customWidth="1"/>
    <col min="2306" max="2306" width="13.7109375" style="41" customWidth="1"/>
    <col min="2307" max="2307" width="11.140625" style="41" customWidth="1"/>
    <col min="2308" max="2308" width="9.42578125" style="41" customWidth="1"/>
    <col min="2309" max="2560" width="12.5703125" style="41"/>
    <col min="2561" max="2561" width="53.85546875" style="41" customWidth="1"/>
    <col min="2562" max="2562" width="13.7109375" style="41" customWidth="1"/>
    <col min="2563" max="2563" width="11.140625" style="41" customWidth="1"/>
    <col min="2564" max="2564" width="9.42578125" style="41" customWidth="1"/>
    <col min="2565" max="2816" width="12.5703125" style="41"/>
    <col min="2817" max="2817" width="53.85546875" style="41" customWidth="1"/>
    <col min="2818" max="2818" width="13.7109375" style="41" customWidth="1"/>
    <col min="2819" max="2819" width="11.140625" style="41" customWidth="1"/>
    <col min="2820" max="2820" width="9.42578125" style="41" customWidth="1"/>
    <col min="2821" max="3072" width="12.5703125" style="41"/>
    <col min="3073" max="3073" width="53.85546875" style="41" customWidth="1"/>
    <col min="3074" max="3074" width="13.7109375" style="41" customWidth="1"/>
    <col min="3075" max="3075" width="11.140625" style="41" customWidth="1"/>
    <col min="3076" max="3076" width="9.42578125" style="41" customWidth="1"/>
    <col min="3077" max="3328" width="12.5703125" style="41"/>
    <col min="3329" max="3329" width="53.85546875" style="41" customWidth="1"/>
    <col min="3330" max="3330" width="13.7109375" style="41" customWidth="1"/>
    <col min="3331" max="3331" width="11.140625" style="41" customWidth="1"/>
    <col min="3332" max="3332" width="9.42578125" style="41" customWidth="1"/>
    <col min="3333" max="3584" width="12.5703125" style="41"/>
    <col min="3585" max="3585" width="53.85546875" style="41" customWidth="1"/>
    <col min="3586" max="3586" width="13.7109375" style="41" customWidth="1"/>
    <col min="3587" max="3587" width="11.140625" style="41" customWidth="1"/>
    <col min="3588" max="3588" width="9.42578125" style="41" customWidth="1"/>
    <col min="3589" max="3840" width="12.5703125" style="41"/>
    <col min="3841" max="3841" width="53.85546875" style="41" customWidth="1"/>
    <col min="3842" max="3842" width="13.7109375" style="41" customWidth="1"/>
    <col min="3843" max="3843" width="11.140625" style="41" customWidth="1"/>
    <col min="3844" max="3844" width="9.42578125" style="41" customWidth="1"/>
    <col min="3845" max="4096" width="12.5703125" style="41"/>
    <col min="4097" max="4097" width="53.85546875" style="41" customWidth="1"/>
    <col min="4098" max="4098" width="13.7109375" style="41" customWidth="1"/>
    <col min="4099" max="4099" width="11.140625" style="41" customWidth="1"/>
    <col min="4100" max="4100" width="9.42578125" style="41" customWidth="1"/>
    <col min="4101" max="4352" width="12.5703125" style="41"/>
    <col min="4353" max="4353" width="53.85546875" style="41" customWidth="1"/>
    <col min="4354" max="4354" width="13.7109375" style="41" customWidth="1"/>
    <col min="4355" max="4355" width="11.140625" style="41" customWidth="1"/>
    <col min="4356" max="4356" width="9.42578125" style="41" customWidth="1"/>
    <col min="4357" max="4608" width="12.5703125" style="41"/>
    <col min="4609" max="4609" width="53.85546875" style="41" customWidth="1"/>
    <col min="4610" max="4610" width="13.7109375" style="41" customWidth="1"/>
    <col min="4611" max="4611" width="11.140625" style="41" customWidth="1"/>
    <col min="4612" max="4612" width="9.42578125" style="41" customWidth="1"/>
    <col min="4613" max="4864" width="12.5703125" style="41"/>
    <col min="4865" max="4865" width="53.85546875" style="41" customWidth="1"/>
    <col min="4866" max="4866" width="13.7109375" style="41" customWidth="1"/>
    <col min="4867" max="4867" width="11.140625" style="41" customWidth="1"/>
    <col min="4868" max="4868" width="9.42578125" style="41" customWidth="1"/>
    <col min="4869" max="5120" width="12.5703125" style="41"/>
    <col min="5121" max="5121" width="53.85546875" style="41" customWidth="1"/>
    <col min="5122" max="5122" width="13.7109375" style="41" customWidth="1"/>
    <col min="5123" max="5123" width="11.140625" style="41" customWidth="1"/>
    <col min="5124" max="5124" width="9.42578125" style="41" customWidth="1"/>
    <col min="5125" max="5376" width="12.5703125" style="41"/>
    <col min="5377" max="5377" width="53.85546875" style="41" customWidth="1"/>
    <col min="5378" max="5378" width="13.7109375" style="41" customWidth="1"/>
    <col min="5379" max="5379" width="11.140625" style="41" customWidth="1"/>
    <col min="5380" max="5380" width="9.42578125" style="41" customWidth="1"/>
    <col min="5381" max="5632" width="12.5703125" style="41"/>
    <col min="5633" max="5633" width="53.85546875" style="41" customWidth="1"/>
    <col min="5634" max="5634" width="13.7109375" style="41" customWidth="1"/>
    <col min="5635" max="5635" width="11.140625" style="41" customWidth="1"/>
    <col min="5636" max="5636" width="9.42578125" style="41" customWidth="1"/>
    <col min="5637" max="5888" width="12.5703125" style="41"/>
    <col min="5889" max="5889" width="53.85546875" style="41" customWidth="1"/>
    <col min="5890" max="5890" width="13.7109375" style="41" customWidth="1"/>
    <col min="5891" max="5891" width="11.140625" style="41" customWidth="1"/>
    <col min="5892" max="5892" width="9.42578125" style="41" customWidth="1"/>
    <col min="5893" max="6144" width="12.5703125" style="41"/>
    <col min="6145" max="6145" width="53.85546875" style="41" customWidth="1"/>
    <col min="6146" max="6146" width="13.7109375" style="41" customWidth="1"/>
    <col min="6147" max="6147" width="11.140625" style="41" customWidth="1"/>
    <col min="6148" max="6148" width="9.42578125" style="41" customWidth="1"/>
    <col min="6149" max="6400" width="12.5703125" style="41"/>
    <col min="6401" max="6401" width="53.85546875" style="41" customWidth="1"/>
    <col min="6402" max="6402" width="13.7109375" style="41" customWidth="1"/>
    <col min="6403" max="6403" width="11.140625" style="41" customWidth="1"/>
    <col min="6404" max="6404" width="9.42578125" style="41" customWidth="1"/>
    <col min="6405" max="6656" width="12.5703125" style="41"/>
    <col min="6657" max="6657" width="53.85546875" style="41" customWidth="1"/>
    <col min="6658" max="6658" width="13.7109375" style="41" customWidth="1"/>
    <col min="6659" max="6659" width="11.140625" style="41" customWidth="1"/>
    <col min="6660" max="6660" width="9.42578125" style="41" customWidth="1"/>
    <col min="6661" max="6912" width="12.5703125" style="41"/>
    <col min="6913" max="6913" width="53.85546875" style="41" customWidth="1"/>
    <col min="6914" max="6914" width="13.7109375" style="41" customWidth="1"/>
    <col min="6915" max="6915" width="11.140625" style="41" customWidth="1"/>
    <col min="6916" max="6916" width="9.42578125" style="41" customWidth="1"/>
    <col min="6917" max="7168" width="12.5703125" style="41"/>
    <col min="7169" max="7169" width="53.85546875" style="41" customWidth="1"/>
    <col min="7170" max="7170" width="13.7109375" style="41" customWidth="1"/>
    <col min="7171" max="7171" width="11.140625" style="41" customWidth="1"/>
    <col min="7172" max="7172" width="9.42578125" style="41" customWidth="1"/>
    <col min="7173" max="7424" width="12.5703125" style="41"/>
    <col min="7425" max="7425" width="53.85546875" style="41" customWidth="1"/>
    <col min="7426" max="7426" width="13.7109375" style="41" customWidth="1"/>
    <col min="7427" max="7427" width="11.140625" style="41" customWidth="1"/>
    <col min="7428" max="7428" width="9.42578125" style="41" customWidth="1"/>
    <col min="7429" max="7680" width="12.5703125" style="41"/>
    <col min="7681" max="7681" width="53.85546875" style="41" customWidth="1"/>
    <col min="7682" max="7682" width="13.7109375" style="41" customWidth="1"/>
    <col min="7683" max="7683" width="11.140625" style="41" customWidth="1"/>
    <col min="7684" max="7684" width="9.42578125" style="41" customWidth="1"/>
    <col min="7685" max="7936" width="12.5703125" style="41"/>
    <col min="7937" max="7937" width="53.85546875" style="41" customWidth="1"/>
    <col min="7938" max="7938" width="13.7109375" style="41" customWidth="1"/>
    <col min="7939" max="7939" width="11.140625" style="41" customWidth="1"/>
    <col min="7940" max="7940" width="9.42578125" style="41" customWidth="1"/>
    <col min="7941" max="8192" width="12.5703125" style="41"/>
    <col min="8193" max="8193" width="53.85546875" style="41" customWidth="1"/>
    <col min="8194" max="8194" width="13.7109375" style="41" customWidth="1"/>
    <col min="8195" max="8195" width="11.140625" style="41" customWidth="1"/>
    <col min="8196" max="8196" width="9.42578125" style="41" customWidth="1"/>
    <col min="8197" max="8448" width="12.5703125" style="41"/>
    <col min="8449" max="8449" width="53.85546875" style="41" customWidth="1"/>
    <col min="8450" max="8450" width="13.7109375" style="41" customWidth="1"/>
    <col min="8451" max="8451" width="11.140625" style="41" customWidth="1"/>
    <col min="8452" max="8452" width="9.42578125" style="41" customWidth="1"/>
    <col min="8453" max="8704" width="12.5703125" style="41"/>
    <col min="8705" max="8705" width="53.85546875" style="41" customWidth="1"/>
    <col min="8706" max="8706" width="13.7109375" style="41" customWidth="1"/>
    <col min="8707" max="8707" width="11.140625" style="41" customWidth="1"/>
    <col min="8708" max="8708" width="9.42578125" style="41" customWidth="1"/>
    <col min="8709" max="8960" width="12.5703125" style="41"/>
    <col min="8961" max="8961" width="53.85546875" style="41" customWidth="1"/>
    <col min="8962" max="8962" width="13.7109375" style="41" customWidth="1"/>
    <col min="8963" max="8963" width="11.140625" style="41" customWidth="1"/>
    <col min="8964" max="8964" width="9.42578125" style="41" customWidth="1"/>
    <col min="8965" max="9216" width="12.5703125" style="41"/>
    <col min="9217" max="9217" width="53.85546875" style="41" customWidth="1"/>
    <col min="9218" max="9218" width="13.7109375" style="41" customWidth="1"/>
    <col min="9219" max="9219" width="11.140625" style="41" customWidth="1"/>
    <col min="9220" max="9220" width="9.42578125" style="41" customWidth="1"/>
    <col min="9221" max="9472" width="12.5703125" style="41"/>
    <col min="9473" max="9473" width="53.85546875" style="41" customWidth="1"/>
    <col min="9474" max="9474" width="13.7109375" style="41" customWidth="1"/>
    <col min="9475" max="9475" width="11.140625" style="41" customWidth="1"/>
    <col min="9476" max="9476" width="9.42578125" style="41" customWidth="1"/>
    <col min="9477" max="9728" width="12.5703125" style="41"/>
    <col min="9729" max="9729" width="53.85546875" style="41" customWidth="1"/>
    <col min="9730" max="9730" width="13.7109375" style="41" customWidth="1"/>
    <col min="9731" max="9731" width="11.140625" style="41" customWidth="1"/>
    <col min="9732" max="9732" width="9.42578125" style="41" customWidth="1"/>
    <col min="9733" max="9984" width="12.5703125" style="41"/>
    <col min="9985" max="9985" width="53.85546875" style="41" customWidth="1"/>
    <col min="9986" max="9986" width="13.7109375" style="41" customWidth="1"/>
    <col min="9987" max="9987" width="11.140625" style="41" customWidth="1"/>
    <col min="9988" max="9988" width="9.42578125" style="41" customWidth="1"/>
    <col min="9989" max="10240" width="12.5703125" style="41"/>
    <col min="10241" max="10241" width="53.85546875" style="41" customWidth="1"/>
    <col min="10242" max="10242" width="13.7109375" style="41" customWidth="1"/>
    <col min="10243" max="10243" width="11.140625" style="41" customWidth="1"/>
    <col min="10244" max="10244" width="9.42578125" style="41" customWidth="1"/>
    <col min="10245" max="10496" width="12.5703125" style="41"/>
    <col min="10497" max="10497" width="53.85546875" style="41" customWidth="1"/>
    <col min="10498" max="10498" width="13.7109375" style="41" customWidth="1"/>
    <col min="10499" max="10499" width="11.140625" style="41" customWidth="1"/>
    <col min="10500" max="10500" width="9.42578125" style="41" customWidth="1"/>
    <col min="10501" max="10752" width="12.5703125" style="41"/>
    <col min="10753" max="10753" width="53.85546875" style="41" customWidth="1"/>
    <col min="10754" max="10754" width="13.7109375" style="41" customWidth="1"/>
    <col min="10755" max="10755" width="11.140625" style="41" customWidth="1"/>
    <col min="10756" max="10756" width="9.42578125" style="41" customWidth="1"/>
    <col min="10757" max="11008" width="12.5703125" style="41"/>
    <col min="11009" max="11009" width="53.85546875" style="41" customWidth="1"/>
    <col min="11010" max="11010" width="13.7109375" style="41" customWidth="1"/>
    <col min="11011" max="11011" width="11.140625" style="41" customWidth="1"/>
    <col min="11012" max="11012" width="9.42578125" style="41" customWidth="1"/>
    <col min="11013" max="11264" width="12.5703125" style="41"/>
    <col min="11265" max="11265" width="53.85546875" style="41" customWidth="1"/>
    <col min="11266" max="11266" width="13.7109375" style="41" customWidth="1"/>
    <col min="11267" max="11267" width="11.140625" style="41" customWidth="1"/>
    <col min="11268" max="11268" width="9.42578125" style="41" customWidth="1"/>
    <col min="11269" max="11520" width="12.5703125" style="41"/>
    <col min="11521" max="11521" width="53.85546875" style="41" customWidth="1"/>
    <col min="11522" max="11522" width="13.7109375" style="41" customWidth="1"/>
    <col min="11523" max="11523" width="11.140625" style="41" customWidth="1"/>
    <col min="11524" max="11524" width="9.42578125" style="41" customWidth="1"/>
    <col min="11525" max="11776" width="12.5703125" style="41"/>
    <col min="11777" max="11777" width="53.85546875" style="41" customWidth="1"/>
    <col min="11778" max="11778" width="13.7109375" style="41" customWidth="1"/>
    <col min="11779" max="11779" width="11.140625" style="41" customWidth="1"/>
    <col min="11780" max="11780" width="9.42578125" style="41" customWidth="1"/>
    <col min="11781" max="12032" width="12.5703125" style="41"/>
    <col min="12033" max="12033" width="53.85546875" style="41" customWidth="1"/>
    <col min="12034" max="12034" width="13.7109375" style="41" customWidth="1"/>
    <col min="12035" max="12035" width="11.140625" style="41" customWidth="1"/>
    <col min="12036" max="12036" width="9.42578125" style="41" customWidth="1"/>
    <col min="12037" max="12288" width="12.5703125" style="41"/>
    <col min="12289" max="12289" width="53.85546875" style="41" customWidth="1"/>
    <col min="12290" max="12290" width="13.7109375" style="41" customWidth="1"/>
    <col min="12291" max="12291" width="11.140625" style="41" customWidth="1"/>
    <col min="12292" max="12292" width="9.42578125" style="41" customWidth="1"/>
    <col min="12293" max="12544" width="12.5703125" style="41"/>
    <col min="12545" max="12545" width="53.85546875" style="41" customWidth="1"/>
    <col min="12546" max="12546" width="13.7109375" style="41" customWidth="1"/>
    <col min="12547" max="12547" width="11.140625" style="41" customWidth="1"/>
    <col min="12548" max="12548" width="9.42578125" style="41" customWidth="1"/>
    <col min="12549" max="12800" width="12.5703125" style="41"/>
    <col min="12801" max="12801" width="53.85546875" style="41" customWidth="1"/>
    <col min="12802" max="12802" width="13.7109375" style="41" customWidth="1"/>
    <col min="12803" max="12803" width="11.140625" style="41" customWidth="1"/>
    <col min="12804" max="12804" width="9.42578125" style="41" customWidth="1"/>
    <col min="12805" max="13056" width="12.5703125" style="41"/>
    <col min="13057" max="13057" width="53.85546875" style="41" customWidth="1"/>
    <col min="13058" max="13058" width="13.7109375" style="41" customWidth="1"/>
    <col min="13059" max="13059" width="11.140625" style="41" customWidth="1"/>
    <col min="13060" max="13060" width="9.42578125" style="41" customWidth="1"/>
    <col min="13061" max="13312" width="12.5703125" style="41"/>
    <col min="13313" max="13313" width="53.85546875" style="41" customWidth="1"/>
    <col min="13314" max="13314" width="13.7109375" style="41" customWidth="1"/>
    <col min="13315" max="13315" width="11.140625" style="41" customWidth="1"/>
    <col min="13316" max="13316" width="9.42578125" style="41" customWidth="1"/>
    <col min="13317" max="13568" width="12.5703125" style="41"/>
    <col min="13569" max="13569" width="53.85546875" style="41" customWidth="1"/>
    <col min="13570" max="13570" width="13.7109375" style="41" customWidth="1"/>
    <col min="13571" max="13571" width="11.140625" style="41" customWidth="1"/>
    <col min="13572" max="13572" width="9.42578125" style="41" customWidth="1"/>
    <col min="13573" max="13824" width="12.5703125" style="41"/>
    <col min="13825" max="13825" width="53.85546875" style="41" customWidth="1"/>
    <col min="13826" max="13826" width="13.7109375" style="41" customWidth="1"/>
    <col min="13827" max="13827" width="11.140625" style="41" customWidth="1"/>
    <col min="13828" max="13828" width="9.42578125" style="41" customWidth="1"/>
    <col min="13829" max="14080" width="12.5703125" style="41"/>
    <col min="14081" max="14081" width="53.85546875" style="41" customWidth="1"/>
    <col min="14082" max="14082" width="13.7109375" style="41" customWidth="1"/>
    <col min="14083" max="14083" width="11.140625" style="41" customWidth="1"/>
    <col min="14084" max="14084" width="9.42578125" style="41" customWidth="1"/>
    <col min="14085" max="14336" width="12.5703125" style="41"/>
    <col min="14337" max="14337" width="53.85546875" style="41" customWidth="1"/>
    <col min="14338" max="14338" width="13.7109375" style="41" customWidth="1"/>
    <col min="14339" max="14339" width="11.140625" style="41" customWidth="1"/>
    <col min="14340" max="14340" width="9.42578125" style="41" customWidth="1"/>
    <col min="14341" max="14592" width="12.5703125" style="41"/>
    <col min="14593" max="14593" width="53.85546875" style="41" customWidth="1"/>
    <col min="14594" max="14594" width="13.7109375" style="41" customWidth="1"/>
    <col min="14595" max="14595" width="11.140625" style="41" customWidth="1"/>
    <col min="14596" max="14596" width="9.42578125" style="41" customWidth="1"/>
    <col min="14597" max="14848" width="12.5703125" style="41"/>
    <col min="14849" max="14849" width="53.85546875" style="41" customWidth="1"/>
    <col min="14850" max="14850" width="13.7109375" style="41" customWidth="1"/>
    <col min="14851" max="14851" width="11.140625" style="41" customWidth="1"/>
    <col min="14852" max="14852" width="9.42578125" style="41" customWidth="1"/>
    <col min="14853" max="15104" width="12.5703125" style="41"/>
    <col min="15105" max="15105" width="53.85546875" style="41" customWidth="1"/>
    <col min="15106" max="15106" width="13.7109375" style="41" customWidth="1"/>
    <col min="15107" max="15107" width="11.140625" style="41" customWidth="1"/>
    <col min="15108" max="15108" width="9.42578125" style="41" customWidth="1"/>
    <col min="15109" max="15360" width="12.5703125" style="41"/>
    <col min="15361" max="15361" width="53.85546875" style="41" customWidth="1"/>
    <col min="15362" max="15362" width="13.7109375" style="41" customWidth="1"/>
    <col min="15363" max="15363" width="11.140625" style="41" customWidth="1"/>
    <col min="15364" max="15364" width="9.42578125" style="41" customWidth="1"/>
    <col min="15365" max="15616" width="12.5703125" style="41"/>
    <col min="15617" max="15617" width="53.85546875" style="41" customWidth="1"/>
    <col min="15618" max="15618" width="13.7109375" style="41" customWidth="1"/>
    <col min="15619" max="15619" width="11.140625" style="41" customWidth="1"/>
    <col min="15620" max="15620" width="9.42578125" style="41" customWidth="1"/>
    <col min="15621" max="15872" width="12.5703125" style="41"/>
    <col min="15873" max="15873" width="53.85546875" style="41" customWidth="1"/>
    <col min="15874" max="15874" width="13.7109375" style="41" customWidth="1"/>
    <col min="15875" max="15875" width="11.140625" style="41" customWidth="1"/>
    <col min="15876" max="15876" width="9.42578125" style="41" customWidth="1"/>
    <col min="15877" max="16128" width="12.5703125" style="41"/>
    <col min="16129" max="16129" width="53.85546875" style="41" customWidth="1"/>
    <col min="16130" max="16130" width="13.7109375" style="41" customWidth="1"/>
    <col min="16131" max="16131" width="11.140625" style="41" customWidth="1"/>
    <col min="16132" max="16132" width="9.42578125" style="41" customWidth="1"/>
    <col min="16133" max="16384" width="12.5703125" style="41"/>
  </cols>
  <sheetData>
    <row r="1" spans="1:256" ht="13.5">
      <c r="A1" s="255" t="s">
        <v>53</v>
      </c>
      <c r="B1" s="255"/>
      <c r="C1" s="255"/>
      <c r="D1" s="255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13.5">
      <c r="A2" s="255" t="s">
        <v>195</v>
      </c>
      <c r="B2" s="255"/>
      <c r="C2" s="255"/>
      <c r="D2" s="25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13.5">
      <c r="A3" s="255" t="s">
        <v>196</v>
      </c>
      <c r="B3" s="255"/>
      <c r="C3" s="255"/>
      <c r="D3" s="25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13.5">
      <c r="A4" s="255" t="s">
        <v>197</v>
      </c>
      <c r="B4" s="255"/>
      <c r="C4" s="255"/>
      <c r="D4" s="25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14.25" thickBot="1">
      <c r="A5" s="42" t="s">
        <v>3</v>
      </c>
      <c r="B5" s="43">
        <v>1500</v>
      </c>
      <c r="C5" s="44" t="s">
        <v>198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13.5">
      <c r="A6" s="45"/>
      <c r="B6" s="46" t="s">
        <v>5</v>
      </c>
      <c r="C6" s="47" t="s">
        <v>199</v>
      </c>
      <c r="D6" s="48" t="s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13.5">
      <c r="A7" s="49" t="s">
        <v>200</v>
      </c>
      <c r="B7" s="40"/>
      <c r="C7" s="40"/>
      <c r="D7" s="50" t="s">
        <v>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14.25" thickBot="1">
      <c r="A8" s="51"/>
      <c r="B8" s="52" t="s">
        <v>57</v>
      </c>
      <c r="C8" s="52" t="s">
        <v>10</v>
      </c>
      <c r="D8" s="52" t="s">
        <v>11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13.5">
      <c r="A9" s="49" t="s">
        <v>201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13.5">
      <c r="A10" s="44" t="s">
        <v>202</v>
      </c>
      <c r="B10" s="41">
        <v>1600</v>
      </c>
      <c r="C10" s="41">
        <v>1.07</v>
      </c>
      <c r="D10" s="53">
        <v>0.6267153142468006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13.5">
      <c r="A11" s="44" t="s">
        <v>203</v>
      </c>
      <c r="B11" s="41">
        <v>78.900000000000006</v>
      </c>
      <c r="C11" s="41">
        <v>0.05</v>
      </c>
      <c r="D11" s="53">
        <v>3.0904898933795357E-2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>
      <c r="A12" s="44" t="s">
        <v>204</v>
      </c>
      <c r="B12" s="41">
        <v>15.103202336659296</v>
      </c>
      <c r="C12" s="41">
        <v>0.01</v>
      </c>
      <c r="D12" s="53">
        <v>5.9158801240952776E-3</v>
      </c>
    </row>
    <row r="13" spans="1:256" ht="13.5">
      <c r="A13" s="54" t="s">
        <v>205</v>
      </c>
      <c r="B13" s="55">
        <v>1694.0032023366593</v>
      </c>
      <c r="C13" s="55">
        <v>1.1299999999999999</v>
      </c>
      <c r="D13" s="56">
        <v>0.66353609330469121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13.5">
      <c r="A14" s="49" t="s">
        <v>206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13.5">
      <c r="A15" s="44" t="s">
        <v>20</v>
      </c>
      <c r="B15" s="41">
        <v>0</v>
      </c>
      <c r="C15" s="41">
        <v>0</v>
      </c>
      <c r="D15" s="53"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13.5">
      <c r="A16" s="44" t="s">
        <v>21</v>
      </c>
      <c r="B16" s="41">
        <v>0</v>
      </c>
      <c r="C16" s="41">
        <v>0</v>
      </c>
      <c r="D16" s="53"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13.5">
      <c r="A17" s="44" t="s">
        <v>61</v>
      </c>
      <c r="B17" s="41">
        <v>300</v>
      </c>
      <c r="C17" s="41">
        <v>0.2</v>
      </c>
      <c r="D17" s="53">
        <v>0.11750912142127513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13.5">
      <c r="A18" s="44" t="s">
        <v>62</v>
      </c>
      <c r="B18" s="41">
        <v>0</v>
      </c>
      <c r="C18" s="41">
        <v>0</v>
      </c>
      <c r="D18" s="53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13.5">
      <c r="A19" s="44" t="s">
        <v>63</v>
      </c>
      <c r="B19" s="41">
        <v>0</v>
      </c>
      <c r="C19" s="41">
        <v>0</v>
      </c>
      <c r="D19" s="53"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13.5">
      <c r="A20" s="44" t="s">
        <v>64</v>
      </c>
      <c r="B20" s="41">
        <v>0</v>
      </c>
      <c r="C20" s="41">
        <v>0</v>
      </c>
      <c r="D20" s="53"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13.5">
      <c r="A21" s="44" t="s">
        <v>65</v>
      </c>
      <c r="B21" s="41">
        <v>0</v>
      </c>
      <c r="C21" s="41">
        <v>0</v>
      </c>
      <c r="D21" s="53"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13.5">
      <c r="A22" s="44" t="s">
        <v>66</v>
      </c>
      <c r="B22" s="41">
        <v>0</v>
      </c>
      <c r="C22" s="41">
        <v>0</v>
      </c>
      <c r="D22" s="53"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13.5">
      <c r="A23" s="57" t="s">
        <v>207</v>
      </c>
      <c r="B23" s="58">
        <v>300</v>
      </c>
      <c r="C23" s="58">
        <v>0.2</v>
      </c>
      <c r="D23" s="59">
        <v>0.11750912142127513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>
      <c r="A24" s="49" t="s">
        <v>30</v>
      </c>
    </row>
    <row r="25" spans="1:256" ht="13.5">
      <c r="A25" s="44" t="s">
        <v>31</v>
      </c>
      <c r="B25" s="41">
        <v>51.950022520000559</v>
      </c>
      <c r="C25" s="41">
        <v>0.04</v>
      </c>
      <c r="D25" s="53">
        <v>2.0348671680469079E-2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3.5">
      <c r="A26" s="44" t="s">
        <v>32</v>
      </c>
      <c r="B26" s="41">
        <v>51.950022520000559</v>
      </c>
      <c r="C26" s="41">
        <v>0.04</v>
      </c>
      <c r="D26" s="53">
        <v>2.0348671680469079E-2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s="60" customFormat="1">
      <c r="A27" s="54" t="s">
        <v>33</v>
      </c>
      <c r="B27" s="55">
        <v>2045.95322485666</v>
      </c>
      <c r="C27" s="55">
        <v>1.37</v>
      </c>
      <c r="D27" s="56">
        <v>0.80139388640643561</v>
      </c>
    </row>
    <row r="28" spans="1:256">
      <c r="A28" s="49" t="s">
        <v>34</v>
      </c>
    </row>
    <row r="29" spans="1:256">
      <c r="A29" s="44" t="s">
        <v>35</v>
      </c>
      <c r="B29" s="41">
        <v>0</v>
      </c>
      <c r="C29" s="41">
        <v>0</v>
      </c>
      <c r="D29" s="53">
        <v>0</v>
      </c>
    </row>
    <row r="30" spans="1:256">
      <c r="A30" s="44" t="s">
        <v>36</v>
      </c>
      <c r="B30" s="41">
        <v>0</v>
      </c>
      <c r="C30" s="41">
        <v>0</v>
      </c>
      <c r="D30" s="53">
        <v>0</v>
      </c>
    </row>
    <row r="31" spans="1:256">
      <c r="A31" s="44" t="s">
        <v>37</v>
      </c>
      <c r="B31" s="41">
        <v>0</v>
      </c>
      <c r="C31" s="41">
        <v>0</v>
      </c>
      <c r="D31" s="53">
        <v>0</v>
      </c>
    </row>
    <row r="32" spans="1:256">
      <c r="A32" s="44" t="s">
        <v>208</v>
      </c>
      <c r="B32" s="41">
        <v>503.4400778886432</v>
      </c>
      <c r="C32" s="41">
        <v>0.34</v>
      </c>
      <c r="D32" s="53">
        <v>0.19719600413650928</v>
      </c>
    </row>
    <row r="33" spans="1:256" ht="13.5">
      <c r="A33" s="57" t="s">
        <v>39</v>
      </c>
      <c r="B33" s="58">
        <v>503.4400778886432</v>
      </c>
      <c r="C33" s="58">
        <v>0.34</v>
      </c>
      <c r="D33" s="59">
        <v>0.19719600413650928</v>
      </c>
      <c r="E33" s="44"/>
      <c r="H33" s="53"/>
      <c r="I33" s="44"/>
      <c r="L33" s="53"/>
      <c r="M33" s="44"/>
      <c r="P33" s="53"/>
      <c r="Q33" s="44"/>
      <c r="T33" s="53"/>
      <c r="U33" s="44"/>
      <c r="X33" s="53"/>
      <c r="Y33" s="44"/>
      <c r="AB33" s="53"/>
      <c r="AC33" s="44"/>
      <c r="AF33" s="53"/>
      <c r="AG33" s="44"/>
      <c r="AJ33" s="53"/>
      <c r="AK33" s="44"/>
      <c r="AN33" s="53"/>
      <c r="AO33" s="44"/>
      <c r="AR33" s="53"/>
      <c r="AS33" s="44"/>
      <c r="AV33" s="53"/>
      <c r="AW33" s="44"/>
      <c r="AZ33" s="53"/>
      <c r="BA33" s="44"/>
      <c r="BD33" s="53"/>
      <c r="BE33" s="44"/>
      <c r="BH33" s="53"/>
      <c r="BI33" s="44"/>
      <c r="BL33" s="53"/>
      <c r="BM33" s="44"/>
      <c r="BP33" s="53"/>
      <c r="BQ33" s="44"/>
      <c r="BT33" s="53"/>
      <c r="BU33" s="44"/>
      <c r="BX33" s="53"/>
      <c r="BY33" s="44"/>
      <c r="CB33" s="53"/>
      <c r="CC33" s="44"/>
      <c r="CF33" s="53"/>
      <c r="CG33" s="44"/>
      <c r="CJ33" s="53"/>
      <c r="CK33" s="44"/>
      <c r="CN33" s="53"/>
      <c r="CO33" s="44"/>
      <c r="CR33" s="53"/>
      <c r="CS33" s="44"/>
      <c r="CV33" s="53"/>
      <c r="CW33" s="44"/>
      <c r="CZ33" s="53"/>
      <c r="DA33" s="44"/>
      <c r="DD33" s="53"/>
      <c r="DE33" s="44"/>
      <c r="DH33" s="53"/>
      <c r="DI33" s="44"/>
      <c r="DL33" s="53"/>
      <c r="DM33" s="44"/>
      <c r="DP33" s="53"/>
      <c r="DQ33" s="44"/>
      <c r="DT33" s="53"/>
      <c r="DU33" s="44"/>
      <c r="DX33" s="53"/>
      <c r="DY33" s="44"/>
      <c r="EB33" s="53"/>
      <c r="EC33" s="44"/>
      <c r="EF33" s="53"/>
      <c r="EG33" s="44"/>
      <c r="EJ33" s="53"/>
      <c r="EK33" s="44"/>
      <c r="EN33" s="53"/>
      <c r="EO33" s="44"/>
      <c r="ER33" s="53"/>
      <c r="ES33" s="44"/>
      <c r="EV33" s="53"/>
      <c r="EW33" s="44"/>
      <c r="EZ33" s="53"/>
      <c r="FA33" s="44"/>
      <c r="FD33" s="53"/>
      <c r="FE33" s="44"/>
      <c r="FH33" s="53"/>
      <c r="FI33" s="44"/>
      <c r="FL33" s="53"/>
      <c r="FM33" s="44"/>
      <c r="FP33" s="53"/>
      <c r="FQ33" s="44"/>
      <c r="FT33" s="53"/>
      <c r="FU33" s="44"/>
      <c r="FX33" s="53"/>
      <c r="FY33" s="44"/>
      <c r="GB33" s="53"/>
      <c r="GC33" s="44"/>
      <c r="GF33" s="53"/>
      <c r="GG33" s="44"/>
      <c r="GJ33" s="53"/>
      <c r="GK33" s="44"/>
      <c r="GN33" s="53"/>
      <c r="GO33" s="44"/>
      <c r="GR33" s="53"/>
      <c r="GS33" s="44"/>
      <c r="GV33" s="53"/>
      <c r="GW33" s="44"/>
      <c r="GZ33" s="53"/>
      <c r="HA33" s="44"/>
      <c r="HD33" s="53"/>
      <c r="HE33" s="44"/>
      <c r="HH33" s="53"/>
      <c r="HI33" s="44"/>
      <c r="HL33" s="53"/>
      <c r="HM33" s="44"/>
      <c r="HP33" s="53"/>
      <c r="HQ33" s="44"/>
      <c r="HT33" s="53"/>
      <c r="HU33" s="44"/>
      <c r="HX33" s="53"/>
      <c r="HY33" s="44"/>
      <c r="IB33" s="53"/>
      <c r="IC33" s="44"/>
      <c r="IF33" s="53"/>
      <c r="IG33" s="44"/>
      <c r="IJ33" s="53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pans="1:256" ht="13.5">
      <c r="A34" s="49" t="s">
        <v>40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pans="1:256" ht="13.5">
      <c r="A35" s="44" t="s">
        <v>68</v>
      </c>
      <c r="B35" s="41">
        <v>0</v>
      </c>
      <c r="C35" s="41">
        <v>0</v>
      </c>
      <c r="D35" s="53">
        <v>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</row>
    <row r="36" spans="1:256" ht="13.5">
      <c r="A36" s="44" t="s">
        <v>42</v>
      </c>
      <c r="B36" s="41">
        <v>0</v>
      </c>
      <c r="C36" s="41">
        <v>0</v>
      </c>
      <c r="D36" s="53">
        <v>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256" ht="13.5">
      <c r="A37" s="44" t="s">
        <v>43</v>
      </c>
      <c r="B37" s="41">
        <v>0</v>
      </c>
      <c r="C37" s="41">
        <v>0</v>
      </c>
      <c r="D37" s="53"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256" ht="13.5">
      <c r="A38" s="57" t="s">
        <v>44</v>
      </c>
      <c r="B38" s="58">
        <v>0</v>
      </c>
      <c r="C38" s="58">
        <v>0</v>
      </c>
      <c r="D38" s="59">
        <v>0</v>
      </c>
      <c r="E38" s="44"/>
      <c r="H38" s="53"/>
      <c r="I38" s="44"/>
      <c r="L38" s="53"/>
      <c r="M38" s="44"/>
      <c r="P38" s="53"/>
      <c r="Q38" s="44"/>
      <c r="T38" s="53"/>
      <c r="U38" s="44"/>
      <c r="X38" s="53"/>
      <c r="Y38" s="44"/>
      <c r="AB38" s="53"/>
      <c r="AC38" s="44"/>
      <c r="AF38" s="53"/>
      <c r="AG38" s="44"/>
      <c r="AJ38" s="53"/>
      <c r="AK38" s="44"/>
      <c r="AN38" s="53"/>
      <c r="AO38" s="44"/>
      <c r="AR38" s="53"/>
      <c r="AS38" s="44"/>
      <c r="AV38" s="53"/>
      <c r="AW38" s="44"/>
      <c r="AZ38" s="53"/>
      <c r="BA38" s="44"/>
      <c r="BD38" s="53"/>
      <c r="BE38" s="44"/>
      <c r="BH38" s="53"/>
      <c r="BI38" s="44"/>
      <c r="BL38" s="53"/>
      <c r="BM38" s="44"/>
      <c r="BP38" s="53"/>
      <c r="BQ38" s="44"/>
      <c r="BT38" s="53"/>
      <c r="BU38" s="44"/>
      <c r="BX38" s="53"/>
      <c r="BY38" s="44"/>
      <c r="CB38" s="53"/>
      <c r="CC38" s="44"/>
      <c r="CF38" s="53"/>
      <c r="CG38" s="44"/>
      <c r="CJ38" s="53"/>
      <c r="CK38" s="44"/>
      <c r="CN38" s="53"/>
      <c r="CO38" s="44"/>
      <c r="CR38" s="53"/>
      <c r="CS38" s="44"/>
      <c r="CV38" s="53"/>
      <c r="CW38" s="44"/>
      <c r="CZ38" s="53"/>
      <c r="DA38" s="44"/>
      <c r="DD38" s="53"/>
      <c r="DE38" s="44"/>
      <c r="DH38" s="53"/>
      <c r="DI38" s="44"/>
      <c r="DL38" s="53"/>
      <c r="DM38" s="44"/>
      <c r="DP38" s="53"/>
      <c r="DQ38" s="44"/>
      <c r="DT38" s="53"/>
      <c r="DU38" s="44"/>
      <c r="DX38" s="53"/>
      <c r="DY38" s="44"/>
      <c r="EB38" s="53"/>
      <c r="EC38" s="44"/>
      <c r="EF38" s="53"/>
      <c r="EG38" s="44"/>
      <c r="EJ38" s="53"/>
      <c r="EK38" s="44"/>
      <c r="EN38" s="53"/>
      <c r="EO38" s="44"/>
      <c r="ER38" s="53"/>
      <c r="ES38" s="44"/>
      <c r="EV38" s="53"/>
      <c r="EW38" s="44"/>
      <c r="EZ38" s="53"/>
      <c r="FA38" s="44"/>
      <c r="FD38" s="53"/>
      <c r="FE38" s="44"/>
      <c r="FH38" s="53"/>
      <c r="FI38" s="44"/>
      <c r="FL38" s="53"/>
      <c r="FM38" s="44"/>
      <c r="FP38" s="53"/>
      <c r="FQ38" s="44"/>
      <c r="FT38" s="53"/>
      <c r="FU38" s="44"/>
      <c r="FX38" s="53"/>
      <c r="FY38" s="44"/>
      <c r="GB38" s="53"/>
      <c r="GC38" s="44"/>
      <c r="GF38" s="53"/>
      <c r="GG38" s="44"/>
      <c r="GJ38" s="53"/>
      <c r="GK38" s="44"/>
      <c r="GN38" s="53"/>
      <c r="GO38" s="44"/>
      <c r="GR38" s="53"/>
      <c r="GS38" s="44"/>
      <c r="GV38" s="53"/>
      <c r="GW38" s="44"/>
      <c r="GZ38" s="53"/>
      <c r="HA38" s="44"/>
      <c r="HD38" s="53"/>
      <c r="HE38" s="44"/>
      <c r="HH38" s="53"/>
      <c r="HI38" s="44"/>
      <c r="HL38" s="53"/>
      <c r="HM38" s="44"/>
      <c r="HP38" s="53"/>
      <c r="HQ38" s="44"/>
      <c r="HT38" s="53"/>
      <c r="HU38" s="44"/>
      <c r="HX38" s="53"/>
      <c r="HY38" s="44"/>
      <c r="IB38" s="53"/>
      <c r="IC38" s="44"/>
      <c r="IF38" s="53"/>
      <c r="IG38" s="44"/>
      <c r="IJ38" s="53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ht="13.5">
      <c r="A39" s="61" t="s">
        <v>45</v>
      </c>
      <c r="B39" s="62">
        <v>503.4400778886432</v>
      </c>
      <c r="C39" s="62">
        <v>0.34</v>
      </c>
      <c r="D39" s="63">
        <v>0.19719600413650928</v>
      </c>
      <c r="G39" s="44"/>
      <c r="K39" s="44"/>
      <c r="O39" s="44"/>
      <c r="S39" s="44"/>
      <c r="W39" s="44"/>
      <c r="AA39" s="44"/>
      <c r="AE39" s="44"/>
      <c r="AI39" s="44"/>
      <c r="AM39" s="44"/>
      <c r="AQ39" s="44"/>
      <c r="AU39" s="44"/>
      <c r="AY39" s="44"/>
      <c r="BC39" s="44"/>
      <c r="BG39" s="44"/>
      <c r="BK39" s="44"/>
      <c r="BO39" s="44"/>
      <c r="BS39" s="44"/>
      <c r="BW39" s="44"/>
      <c r="CA39" s="44"/>
      <c r="CE39" s="44"/>
      <c r="CI39" s="44"/>
      <c r="CM39" s="44"/>
      <c r="CQ39" s="44"/>
      <c r="CU39" s="44"/>
      <c r="CY39" s="44"/>
      <c r="DC39" s="44"/>
      <c r="DG39" s="44"/>
      <c r="DK39" s="44"/>
      <c r="DO39" s="44"/>
      <c r="DS39" s="44"/>
      <c r="DW39" s="44"/>
      <c r="EA39" s="44"/>
      <c r="EE39" s="44"/>
      <c r="EI39" s="44"/>
      <c r="EM39" s="44"/>
      <c r="EQ39" s="44"/>
      <c r="EU39" s="44"/>
      <c r="EY39" s="44"/>
      <c r="FC39" s="44"/>
      <c r="FG39" s="44"/>
      <c r="FK39" s="44"/>
      <c r="FO39" s="44"/>
      <c r="FS39" s="44"/>
      <c r="FW39" s="44"/>
      <c r="GA39" s="44"/>
      <c r="GE39" s="44"/>
      <c r="GI39" s="44"/>
      <c r="GM39" s="44"/>
      <c r="GQ39" s="44"/>
      <c r="GU39" s="44"/>
      <c r="GY39" s="44"/>
      <c r="HC39" s="44"/>
      <c r="HG39" s="44"/>
      <c r="HK39" s="44"/>
      <c r="HO39" s="44"/>
      <c r="HS39" s="44"/>
      <c r="HW39" s="44"/>
      <c r="IA39" s="44"/>
      <c r="IE39" s="44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s="60" customFormat="1">
      <c r="A40" s="54" t="s">
        <v>46</v>
      </c>
      <c r="B40" s="55">
        <v>2549.3933027453031</v>
      </c>
      <c r="C40" s="55">
        <v>1.71</v>
      </c>
      <c r="D40" s="56">
        <v>0.99858989054294467</v>
      </c>
    </row>
    <row r="41" spans="1:256">
      <c r="A41" s="49" t="s">
        <v>135</v>
      </c>
    </row>
    <row r="42" spans="1:256" ht="13.5">
      <c r="A42" s="44" t="s">
        <v>209</v>
      </c>
      <c r="B42" s="41">
        <v>0</v>
      </c>
      <c r="C42" s="41">
        <v>0</v>
      </c>
      <c r="D42" s="53"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ht="13.5">
      <c r="A43" s="44" t="s">
        <v>210</v>
      </c>
      <c r="B43" s="41">
        <v>3.6</v>
      </c>
      <c r="C43" s="41">
        <v>0</v>
      </c>
      <c r="D43" s="53">
        <v>1.4101094570553015E-3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ht="13.5">
      <c r="A44" s="57" t="s">
        <v>211</v>
      </c>
      <c r="B44" s="58">
        <v>3.6</v>
      </c>
      <c r="C44" s="58">
        <v>0</v>
      </c>
      <c r="D44" s="59">
        <v>1.4101094570553015E-3</v>
      </c>
      <c r="E44" s="44"/>
      <c r="H44" s="53"/>
      <c r="I44" s="44"/>
      <c r="L44" s="53"/>
      <c r="M44" s="44"/>
      <c r="P44" s="53"/>
      <c r="Q44" s="44"/>
      <c r="T44" s="53"/>
      <c r="U44" s="44"/>
      <c r="X44" s="53"/>
      <c r="Y44" s="44"/>
      <c r="AB44" s="53"/>
      <c r="AC44" s="44"/>
      <c r="AF44" s="53"/>
      <c r="AG44" s="44"/>
      <c r="AJ44" s="53"/>
      <c r="AK44" s="44"/>
      <c r="AN44" s="53"/>
      <c r="AO44" s="44"/>
      <c r="AR44" s="53"/>
      <c r="AS44" s="44"/>
      <c r="AV44" s="53"/>
      <c r="AW44" s="44"/>
      <c r="AZ44" s="53"/>
      <c r="BA44" s="44"/>
      <c r="BD44" s="53"/>
      <c r="BE44" s="44"/>
      <c r="BH44" s="53"/>
      <c r="BI44" s="44"/>
      <c r="BL44" s="53"/>
      <c r="BM44" s="44"/>
      <c r="BP44" s="53"/>
      <c r="BQ44" s="44"/>
      <c r="BT44" s="53"/>
      <c r="BU44" s="44"/>
      <c r="BX44" s="53"/>
      <c r="BY44" s="44"/>
      <c r="CB44" s="53"/>
      <c r="CC44" s="44"/>
      <c r="CF44" s="53"/>
      <c r="CG44" s="44"/>
      <c r="CJ44" s="53"/>
      <c r="CK44" s="44"/>
      <c r="CN44" s="53"/>
      <c r="CO44" s="44"/>
      <c r="CR44" s="53"/>
      <c r="CS44" s="44"/>
      <c r="CV44" s="53"/>
      <c r="CW44" s="44"/>
      <c r="CZ44" s="53"/>
      <c r="DA44" s="44"/>
      <c r="DD44" s="53"/>
      <c r="DE44" s="44"/>
      <c r="DH44" s="53"/>
      <c r="DI44" s="44"/>
      <c r="DL44" s="53"/>
      <c r="DM44" s="44"/>
      <c r="DP44" s="53"/>
      <c r="DQ44" s="44"/>
      <c r="DT44" s="53"/>
      <c r="DU44" s="44"/>
      <c r="DX44" s="53"/>
      <c r="DY44" s="44"/>
      <c r="EB44" s="53"/>
      <c r="EC44" s="44"/>
      <c r="EF44" s="53"/>
      <c r="EG44" s="44"/>
      <c r="EJ44" s="53"/>
      <c r="EK44" s="44"/>
      <c r="EN44" s="53"/>
      <c r="EO44" s="44"/>
      <c r="ER44" s="53"/>
      <c r="ES44" s="44"/>
      <c r="EV44" s="53"/>
      <c r="EW44" s="44"/>
      <c r="EZ44" s="53"/>
      <c r="FA44" s="44"/>
      <c r="FD44" s="53"/>
      <c r="FE44" s="44"/>
      <c r="FH44" s="53"/>
      <c r="FI44" s="44"/>
      <c r="FL44" s="53"/>
      <c r="FM44" s="44"/>
      <c r="FP44" s="53"/>
      <c r="FQ44" s="44"/>
      <c r="FT44" s="53"/>
      <c r="FU44" s="44"/>
      <c r="FX44" s="53"/>
      <c r="FY44" s="44"/>
      <c r="GB44" s="53"/>
      <c r="GC44" s="44"/>
      <c r="GF44" s="53"/>
      <c r="GG44" s="44"/>
      <c r="GJ44" s="53"/>
      <c r="GK44" s="44"/>
      <c r="GN44" s="53"/>
      <c r="GO44" s="44"/>
      <c r="GR44" s="53"/>
      <c r="GS44" s="44"/>
      <c r="GV44" s="53"/>
      <c r="GW44" s="44"/>
      <c r="GZ44" s="53"/>
      <c r="HA44" s="44"/>
      <c r="HD44" s="53"/>
      <c r="HE44" s="44"/>
      <c r="HH44" s="53"/>
      <c r="HI44" s="44"/>
      <c r="HL44" s="53"/>
      <c r="HM44" s="44"/>
      <c r="HP44" s="53"/>
      <c r="HQ44" s="44"/>
      <c r="HT44" s="53"/>
      <c r="HU44" s="44"/>
      <c r="HX44" s="53"/>
      <c r="HY44" s="44"/>
      <c r="IB44" s="53"/>
      <c r="IC44" s="44"/>
      <c r="IF44" s="53"/>
      <c r="IG44" s="44"/>
      <c r="IJ44" s="53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s="60" customFormat="1" ht="13.5" thickBot="1">
      <c r="A45" s="64" t="s">
        <v>194</v>
      </c>
      <c r="B45" s="65">
        <v>2552.993302745303</v>
      </c>
      <c r="C45" s="65">
        <v>1.71</v>
      </c>
      <c r="D45" s="66">
        <v>1</v>
      </c>
    </row>
    <row r="46" spans="1:256">
      <c r="A46" s="67" t="s">
        <v>51</v>
      </c>
      <c r="D46" s="6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J72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75" customWidth="1"/>
    <col min="5" max="256" width="12.5703125" style="2"/>
    <col min="257" max="257" width="49.7109375" style="2" customWidth="1"/>
    <col min="258" max="259" width="13.7109375" style="2" customWidth="1"/>
    <col min="260" max="260" width="9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9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9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9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9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9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9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9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9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9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9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9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9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9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9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9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9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9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9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9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9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9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9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9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9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9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9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9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9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9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9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9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9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9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9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9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9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9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9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9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9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9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9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9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9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9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9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9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9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9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9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9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9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9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9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9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9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9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9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9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9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9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9.42578125" style="2" customWidth="1"/>
    <col min="16133" max="16384" width="12.5703125" style="2"/>
  </cols>
  <sheetData>
    <row r="1" spans="1:4">
      <c r="A1" s="1" t="s">
        <v>53</v>
      </c>
      <c r="B1" s="1"/>
      <c r="C1" s="1"/>
      <c r="D1" s="74"/>
    </row>
    <row r="2" spans="1:4">
      <c r="A2" s="1" t="s">
        <v>225</v>
      </c>
      <c r="B2" s="1"/>
      <c r="C2" s="1"/>
      <c r="D2" s="74"/>
    </row>
    <row r="3" spans="1:4">
      <c r="A3" s="1" t="s">
        <v>55</v>
      </c>
      <c r="B3" s="1"/>
      <c r="C3" s="1"/>
      <c r="D3" s="74"/>
    </row>
    <row r="4" spans="1:4">
      <c r="A4" s="1" t="s">
        <v>226</v>
      </c>
      <c r="B4" s="1"/>
      <c r="C4" s="1"/>
      <c r="D4" s="74"/>
    </row>
    <row r="5" spans="1:4" ht="13.5" thickBot="1">
      <c r="A5" s="3" t="s">
        <v>3</v>
      </c>
      <c r="B5" s="4">
        <v>1500</v>
      </c>
      <c r="C5" s="5" t="s">
        <v>213</v>
      </c>
    </row>
    <row r="6" spans="1:4">
      <c r="A6" s="6"/>
      <c r="B6" s="7" t="s">
        <v>5</v>
      </c>
      <c r="C6" s="8">
        <v>42917</v>
      </c>
      <c r="D6" s="76" t="s">
        <v>6</v>
      </c>
    </row>
    <row r="7" spans="1:4">
      <c r="A7" s="9" t="s">
        <v>7</v>
      </c>
      <c r="D7" s="77" t="s">
        <v>8</v>
      </c>
    </row>
    <row r="8" spans="1:4" ht="13.5" thickBot="1">
      <c r="A8" s="10"/>
      <c r="B8" s="11" t="s">
        <v>214</v>
      </c>
      <c r="C8" s="11" t="s">
        <v>10</v>
      </c>
      <c r="D8" s="78" t="s">
        <v>11</v>
      </c>
    </row>
    <row r="9" spans="1:4">
      <c r="A9" s="9" t="s">
        <v>12</v>
      </c>
    </row>
    <row r="10" spans="1:4">
      <c r="A10" s="12" t="s">
        <v>150</v>
      </c>
      <c r="B10" s="2">
        <v>0</v>
      </c>
      <c r="C10" s="2">
        <v>0</v>
      </c>
      <c r="D10" s="79">
        <v>0</v>
      </c>
    </row>
    <row r="11" spans="1:4">
      <c r="A11" s="12" t="s">
        <v>151</v>
      </c>
      <c r="B11" s="2">
        <v>0</v>
      </c>
      <c r="C11" s="2">
        <v>0</v>
      </c>
      <c r="D11" s="79">
        <v>0</v>
      </c>
    </row>
    <row r="12" spans="1:4">
      <c r="A12" s="12" t="s">
        <v>152</v>
      </c>
      <c r="D12" s="79"/>
    </row>
    <row r="13" spans="1:4">
      <c r="A13" s="12" t="s">
        <v>153</v>
      </c>
      <c r="B13" s="2">
        <v>0</v>
      </c>
      <c r="C13" s="2">
        <v>0</v>
      </c>
      <c r="D13" s="79">
        <v>0</v>
      </c>
    </row>
    <row r="14" spans="1:4">
      <c r="A14" s="12" t="s">
        <v>154</v>
      </c>
      <c r="B14" s="2">
        <v>0</v>
      </c>
      <c r="C14" s="2">
        <v>0</v>
      </c>
      <c r="D14" s="79">
        <v>0</v>
      </c>
    </row>
    <row r="15" spans="1:4">
      <c r="A15" s="12" t="s">
        <v>155</v>
      </c>
      <c r="B15" s="2">
        <v>0</v>
      </c>
      <c r="C15" s="2">
        <v>0</v>
      </c>
      <c r="D15" s="79">
        <v>0</v>
      </c>
    </row>
    <row r="16" spans="1:4">
      <c r="A16" s="12" t="s">
        <v>156</v>
      </c>
      <c r="B16" s="2">
        <v>0</v>
      </c>
      <c r="C16" s="2">
        <v>0</v>
      </c>
      <c r="D16" s="79">
        <v>0</v>
      </c>
    </row>
    <row r="17" spans="1:4">
      <c r="A17" s="5" t="s">
        <v>157</v>
      </c>
      <c r="B17" s="2">
        <v>1600</v>
      </c>
      <c r="C17" s="2">
        <v>1.07</v>
      </c>
      <c r="D17" s="79">
        <v>0.87799164119726181</v>
      </c>
    </row>
    <row r="18" spans="1:4">
      <c r="A18" s="5" t="s">
        <v>14</v>
      </c>
      <c r="B18" s="2">
        <v>9.3699999999999992</v>
      </c>
      <c r="C18" s="2">
        <v>0.01</v>
      </c>
      <c r="D18" s="79">
        <v>5.1417385487614641E-3</v>
      </c>
    </row>
    <row r="19" spans="1:4">
      <c r="A19" s="5" t="s">
        <v>15</v>
      </c>
      <c r="B19" s="2">
        <v>0</v>
      </c>
      <c r="C19" s="2">
        <v>0</v>
      </c>
      <c r="D19" s="79">
        <v>0</v>
      </c>
    </row>
    <row r="20" spans="1:4">
      <c r="A20" s="5" t="s">
        <v>16</v>
      </c>
      <c r="B20" s="2">
        <v>0</v>
      </c>
      <c r="C20" s="2">
        <v>0</v>
      </c>
      <c r="D20" s="79">
        <v>0</v>
      </c>
    </row>
    <row r="21" spans="1:4">
      <c r="A21" s="5" t="s">
        <v>17</v>
      </c>
      <c r="B21" s="2">
        <v>0</v>
      </c>
      <c r="C21" s="2">
        <v>0</v>
      </c>
      <c r="D21" s="79">
        <v>0</v>
      </c>
    </row>
    <row r="22" spans="1:4">
      <c r="A22" s="5" t="s">
        <v>158</v>
      </c>
      <c r="B22" s="2">
        <v>0</v>
      </c>
      <c r="C22" s="2">
        <v>0</v>
      </c>
      <c r="D22" s="79">
        <v>0</v>
      </c>
    </row>
    <row r="23" spans="1:4">
      <c r="A23" s="5" t="s">
        <v>159</v>
      </c>
      <c r="B23" s="2">
        <v>0</v>
      </c>
      <c r="C23" s="2">
        <v>0</v>
      </c>
      <c r="D23" s="79">
        <v>0</v>
      </c>
    </row>
    <row r="24" spans="1:4">
      <c r="A24" s="5" t="s">
        <v>160</v>
      </c>
      <c r="D24" s="79"/>
    </row>
    <row r="25" spans="1:4">
      <c r="A25" s="5" t="s">
        <v>161</v>
      </c>
      <c r="B25" s="2">
        <v>0</v>
      </c>
      <c r="C25" s="2">
        <v>0</v>
      </c>
      <c r="D25" s="79">
        <v>0</v>
      </c>
    </row>
    <row r="26" spans="1:4">
      <c r="A26" s="5" t="s">
        <v>162</v>
      </c>
      <c r="B26" s="2">
        <v>30</v>
      </c>
      <c r="C26" s="2">
        <v>0.02</v>
      </c>
      <c r="D26" s="79">
        <v>1.6462343272448658E-2</v>
      </c>
    </row>
    <row r="27" spans="1:4">
      <c r="A27" s="5" t="s">
        <v>163</v>
      </c>
      <c r="B27" s="2">
        <v>0</v>
      </c>
      <c r="C27" s="2">
        <v>0</v>
      </c>
      <c r="D27" s="79">
        <v>0</v>
      </c>
    </row>
    <row r="28" spans="1:4">
      <c r="A28" s="5" t="s">
        <v>164</v>
      </c>
      <c r="B28" s="2">
        <v>0</v>
      </c>
      <c r="C28" s="2">
        <v>0</v>
      </c>
      <c r="D28" s="79">
        <v>0</v>
      </c>
    </row>
    <row r="29" spans="1:4">
      <c r="A29" s="5" t="s">
        <v>165</v>
      </c>
      <c r="B29" s="2">
        <v>0</v>
      </c>
      <c r="C29" s="2">
        <v>0</v>
      </c>
      <c r="D29" s="79">
        <v>0</v>
      </c>
    </row>
    <row r="30" spans="1:4">
      <c r="A30" s="5" t="s">
        <v>166</v>
      </c>
      <c r="B30" s="2">
        <v>0</v>
      </c>
      <c r="C30" s="2">
        <v>0</v>
      </c>
      <c r="D30" s="79">
        <v>0</v>
      </c>
    </row>
    <row r="31" spans="1:4">
      <c r="A31" s="5" t="s">
        <v>167</v>
      </c>
      <c r="B31" s="2">
        <v>0</v>
      </c>
      <c r="C31" s="2">
        <v>0</v>
      </c>
      <c r="D31" s="79">
        <v>0</v>
      </c>
    </row>
    <row r="32" spans="1:4">
      <c r="A32" s="5" t="s">
        <v>168</v>
      </c>
      <c r="B32" s="2">
        <v>0</v>
      </c>
      <c r="C32" s="2">
        <v>0</v>
      </c>
      <c r="D32" s="79">
        <v>0</v>
      </c>
    </row>
    <row r="33" spans="1:4">
      <c r="A33" s="5" t="s">
        <v>169</v>
      </c>
      <c r="B33" s="2">
        <v>0</v>
      </c>
      <c r="C33" s="2">
        <v>0</v>
      </c>
      <c r="D33" s="79">
        <v>0</v>
      </c>
    </row>
    <row r="34" spans="1:4">
      <c r="A34" s="14" t="s">
        <v>18</v>
      </c>
      <c r="B34" s="15">
        <v>1639.37</v>
      </c>
      <c r="C34" s="15">
        <v>1.1000000000000001</v>
      </c>
      <c r="D34" s="80">
        <v>0.8995957230184719</v>
      </c>
    </row>
    <row r="35" spans="1:4">
      <c r="A35" s="17" t="s">
        <v>105</v>
      </c>
    </row>
    <row r="36" spans="1:4">
      <c r="A36" s="12" t="s">
        <v>170</v>
      </c>
      <c r="B36" s="2">
        <v>60</v>
      </c>
      <c r="C36" s="2">
        <v>0.04</v>
      </c>
      <c r="D36" s="79">
        <v>3.2924686544897316E-2</v>
      </c>
    </row>
    <row r="37" spans="1:4">
      <c r="A37" s="12" t="s">
        <v>171</v>
      </c>
      <c r="D37" s="79"/>
    </row>
    <row r="38" spans="1:4">
      <c r="A38" s="12" t="s">
        <v>172</v>
      </c>
      <c r="B38" s="2">
        <v>49.18</v>
      </c>
      <c r="C38" s="2">
        <v>0.03</v>
      </c>
      <c r="D38" s="79">
        <v>2.6987268071300835E-2</v>
      </c>
    </row>
    <row r="39" spans="1:4">
      <c r="A39" s="12" t="s">
        <v>173</v>
      </c>
      <c r="B39" s="2">
        <v>0</v>
      </c>
      <c r="C39" s="2">
        <v>0</v>
      </c>
      <c r="D39" s="79">
        <v>0</v>
      </c>
    </row>
    <row r="40" spans="1:4">
      <c r="A40" s="12" t="s">
        <v>174</v>
      </c>
      <c r="B40" s="2">
        <v>0</v>
      </c>
      <c r="C40" s="2">
        <v>0</v>
      </c>
      <c r="D40" s="79">
        <v>0</v>
      </c>
    </row>
    <row r="41" spans="1:4">
      <c r="A41" s="12" t="s">
        <v>175</v>
      </c>
      <c r="B41" s="2">
        <v>0</v>
      </c>
      <c r="C41" s="2">
        <v>0</v>
      </c>
      <c r="D41" s="79">
        <v>0</v>
      </c>
    </row>
    <row r="42" spans="1:4">
      <c r="A42" s="5" t="s">
        <v>176</v>
      </c>
      <c r="B42" s="2">
        <v>0</v>
      </c>
      <c r="C42" s="2">
        <v>0</v>
      </c>
      <c r="D42" s="79">
        <v>0</v>
      </c>
    </row>
    <row r="43" spans="1:4">
      <c r="A43" s="12" t="s">
        <v>177</v>
      </c>
      <c r="B43" s="2">
        <v>0</v>
      </c>
      <c r="C43" s="2">
        <v>0</v>
      </c>
      <c r="D43" s="79">
        <v>0</v>
      </c>
    </row>
    <row r="44" spans="1:4">
      <c r="A44" s="12" t="s">
        <v>178</v>
      </c>
      <c r="B44" s="2">
        <v>0</v>
      </c>
      <c r="C44" s="2">
        <v>0</v>
      </c>
      <c r="D44" s="79">
        <v>0</v>
      </c>
    </row>
    <row r="45" spans="1:4">
      <c r="A45" s="12" t="s">
        <v>179</v>
      </c>
      <c r="B45" s="2">
        <v>0</v>
      </c>
      <c r="C45" s="2">
        <v>0</v>
      </c>
      <c r="D45" s="79">
        <v>0</v>
      </c>
    </row>
    <row r="46" spans="1:4">
      <c r="A46" s="12" t="s">
        <v>180</v>
      </c>
      <c r="B46" s="2">
        <v>0</v>
      </c>
      <c r="C46" s="2">
        <v>0</v>
      </c>
      <c r="D46" s="79">
        <v>0</v>
      </c>
    </row>
    <row r="47" spans="1:4">
      <c r="A47" s="12" t="s">
        <v>181</v>
      </c>
      <c r="B47" s="2">
        <v>62.1</v>
      </c>
      <c r="C47" s="2">
        <v>0.04</v>
      </c>
      <c r="D47" s="79">
        <v>3.4077050573968724E-2</v>
      </c>
    </row>
    <row r="48" spans="1:4">
      <c r="A48" s="12" t="s">
        <v>182</v>
      </c>
      <c r="B48" s="2">
        <v>0</v>
      </c>
      <c r="C48" s="2">
        <v>0</v>
      </c>
      <c r="D48" s="79">
        <v>0</v>
      </c>
    </row>
    <row r="49" spans="1:244">
      <c r="A49" s="14" t="s">
        <v>119</v>
      </c>
      <c r="B49" s="15">
        <v>171.28</v>
      </c>
      <c r="C49" s="15">
        <v>0.11000000000000001</v>
      </c>
      <c r="D49" s="80">
        <v>9.3989005190166869E-2</v>
      </c>
    </row>
    <row r="50" spans="1:244">
      <c r="A50" s="9" t="s">
        <v>30</v>
      </c>
    </row>
    <row r="51" spans="1:244">
      <c r="A51" s="12" t="s">
        <v>183</v>
      </c>
      <c r="B51" s="2">
        <v>3.8208116029227033</v>
      </c>
      <c r="C51" s="2">
        <v>0</v>
      </c>
      <c r="D51" s="79">
        <v>2.0966504062222779E-3</v>
      </c>
    </row>
    <row r="52" spans="1:244">
      <c r="A52" s="14" t="s">
        <v>184</v>
      </c>
      <c r="B52" s="15">
        <v>3.8208116029227033</v>
      </c>
      <c r="C52" s="15">
        <v>0</v>
      </c>
      <c r="D52" s="80">
        <v>2.0966504062222779E-3</v>
      </c>
    </row>
    <row r="53" spans="1:244" s="19" customFormat="1">
      <c r="A53" s="14" t="s">
        <v>33</v>
      </c>
      <c r="B53" s="15">
        <v>1814.4708116029226</v>
      </c>
      <c r="C53" s="15">
        <v>1.2100000000000002</v>
      </c>
      <c r="D53" s="80">
        <v>0.99568137861486106</v>
      </c>
    </row>
    <row r="54" spans="1:244">
      <c r="A54" s="9" t="s">
        <v>34</v>
      </c>
    </row>
    <row r="55" spans="1:244">
      <c r="A55" s="5" t="s">
        <v>185</v>
      </c>
      <c r="B55" s="2">
        <v>0</v>
      </c>
      <c r="C55" s="2">
        <v>0</v>
      </c>
      <c r="D55" s="79">
        <v>0</v>
      </c>
    </row>
    <row r="56" spans="1:244">
      <c r="A56" s="5" t="s">
        <v>186</v>
      </c>
      <c r="B56" s="2">
        <v>0</v>
      </c>
      <c r="C56" s="2">
        <v>0</v>
      </c>
      <c r="D56" s="79">
        <v>0</v>
      </c>
    </row>
    <row r="57" spans="1:244">
      <c r="A57" s="12" t="s">
        <v>187</v>
      </c>
      <c r="B57" s="2">
        <v>0</v>
      </c>
      <c r="C57" s="2">
        <v>0</v>
      </c>
      <c r="D57" s="79">
        <v>0</v>
      </c>
    </row>
    <row r="58" spans="1:244">
      <c r="A58" s="14" t="s">
        <v>127</v>
      </c>
      <c r="B58" s="15">
        <v>0</v>
      </c>
      <c r="C58" s="15">
        <v>0</v>
      </c>
      <c r="D58" s="80">
        <v>0</v>
      </c>
      <c r="E58" s="5"/>
      <c r="H58" s="20"/>
      <c r="I58" s="5"/>
      <c r="L58" s="20"/>
      <c r="M58" s="5"/>
      <c r="P58" s="20"/>
      <c r="Q58" s="5"/>
      <c r="T58" s="20"/>
      <c r="U58" s="5"/>
      <c r="X58" s="20"/>
      <c r="Y58" s="5"/>
      <c r="AB58" s="20"/>
      <c r="AC58" s="5"/>
      <c r="AF58" s="20"/>
      <c r="AG58" s="5"/>
      <c r="AJ58" s="20"/>
      <c r="AK58" s="5"/>
      <c r="AN58" s="20"/>
      <c r="AO58" s="5"/>
      <c r="AR58" s="20"/>
      <c r="AS58" s="5"/>
      <c r="AV58" s="20"/>
      <c r="AW58" s="5"/>
      <c r="AZ58" s="20"/>
      <c r="BA58" s="5"/>
      <c r="BD58" s="20"/>
      <c r="BE58" s="5"/>
      <c r="BH58" s="20"/>
      <c r="BI58" s="5"/>
      <c r="BL58" s="20"/>
      <c r="BM58" s="5"/>
      <c r="BP58" s="20"/>
      <c r="BQ58" s="5"/>
      <c r="BT58" s="20"/>
      <c r="BU58" s="5"/>
      <c r="BX58" s="20"/>
      <c r="BY58" s="5"/>
      <c r="CB58" s="20"/>
      <c r="CC58" s="5"/>
      <c r="CF58" s="20"/>
      <c r="CG58" s="5"/>
      <c r="CJ58" s="20"/>
      <c r="CK58" s="5"/>
      <c r="CN58" s="20"/>
      <c r="CO58" s="5"/>
      <c r="CR58" s="20"/>
      <c r="CS58" s="5"/>
      <c r="CV58" s="20"/>
      <c r="CW58" s="5"/>
      <c r="CZ58" s="20"/>
      <c r="DA58" s="5"/>
      <c r="DD58" s="20"/>
      <c r="DE58" s="5"/>
      <c r="DH58" s="20"/>
      <c r="DI58" s="5"/>
      <c r="DL58" s="20"/>
      <c r="DM58" s="5"/>
      <c r="DP58" s="20"/>
      <c r="DQ58" s="5"/>
      <c r="DT58" s="20"/>
      <c r="DU58" s="5"/>
      <c r="DX58" s="20"/>
      <c r="DY58" s="5"/>
      <c r="EB58" s="20"/>
      <c r="EC58" s="5"/>
      <c r="EF58" s="20"/>
      <c r="EG58" s="5"/>
      <c r="EJ58" s="20"/>
      <c r="EK58" s="5"/>
      <c r="EN58" s="20"/>
      <c r="EO58" s="5"/>
      <c r="ER58" s="20"/>
      <c r="ES58" s="5"/>
      <c r="EV58" s="20"/>
      <c r="EW58" s="5"/>
      <c r="EZ58" s="20"/>
      <c r="FA58" s="5"/>
      <c r="FD58" s="20"/>
      <c r="FE58" s="5"/>
      <c r="FH58" s="20"/>
      <c r="FI58" s="5"/>
      <c r="FL58" s="20"/>
      <c r="FM58" s="5"/>
      <c r="FP58" s="20"/>
      <c r="FQ58" s="5"/>
      <c r="FT58" s="20"/>
      <c r="FU58" s="5"/>
      <c r="FX58" s="20"/>
      <c r="FY58" s="5"/>
      <c r="GB58" s="20"/>
      <c r="GC58" s="5"/>
      <c r="GF58" s="20"/>
      <c r="GG58" s="5"/>
      <c r="GJ58" s="20"/>
      <c r="GK58" s="5"/>
      <c r="GN58" s="20"/>
      <c r="GO58" s="5"/>
      <c r="GR58" s="20"/>
      <c r="GS58" s="5"/>
      <c r="GV58" s="20"/>
      <c r="GW58" s="5"/>
      <c r="GZ58" s="20"/>
      <c r="HA58" s="5"/>
      <c r="HD58" s="20"/>
      <c r="HE58" s="5"/>
      <c r="HH58" s="20"/>
      <c r="HI58" s="5"/>
      <c r="HL58" s="20"/>
      <c r="HM58" s="5"/>
      <c r="HP58" s="20"/>
      <c r="HQ58" s="5"/>
      <c r="HT58" s="20"/>
      <c r="HU58" s="5"/>
      <c r="HX58" s="20"/>
      <c r="HY58" s="5"/>
      <c r="IB58" s="20"/>
      <c r="IC58" s="5"/>
      <c r="IF58" s="20"/>
      <c r="IG58" s="5"/>
      <c r="IJ58" s="20"/>
    </row>
    <row r="59" spans="1:244">
      <c r="A59" s="9" t="s">
        <v>40</v>
      </c>
    </row>
    <row r="60" spans="1:244">
      <c r="A60" s="12" t="s">
        <v>188</v>
      </c>
      <c r="B60" s="2">
        <v>0</v>
      </c>
      <c r="C60" s="2">
        <v>0</v>
      </c>
      <c r="D60" s="79">
        <v>0</v>
      </c>
    </row>
    <row r="61" spans="1:244">
      <c r="A61" s="12" t="s">
        <v>189</v>
      </c>
      <c r="B61" s="2">
        <v>4.2699999999999996</v>
      </c>
      <c r="C61" s="2">
        <v>0</v>
      </c>
      <c r="D61" s="79">
        <v>2.3431401924451922E-3</v>
      </c>
    </row>
    <row r="62" spans="1:244">
      <c r="A62" s="12" t="s">
        <v>190</v>
      </c>
      <c r="B62" s="2">
        <v>0</v>
      </c>
      <c r="C62" s="2">
        <v>0</v>
      </c>
      <c r="D62" s="79">
        <v>0</v>
      </c>
    </row>
    <row r="63" spans="1:244">
      <c r="A63" s="14" t="s">
        <v>132</v>
      </c>
      <c r="B63" s="15">
        <v>4.2699999999999996</v>
      </c>
      <c r="C63" s="15">
        <v>0</v>
      </c>
      <c r="D63" s="80">
        <v>2.3431401924451922E-3</v>
      </c>
      <c r="E63" s="5"/>
      <c r="H63" s="20"/>
      <c r="I63" s="5"/>
      <c r="L63" s="20"/>
      <c r="M63" s="5"/>
      <c r="P63" s="20"/>
      <c r="Q63" s="5"/>
      <c r="T63" s="20"/>
      <c r="U63" s="5"/>
      <c r="X63" s="20"/>
      <c r="Y63" s="5"/>
      <c r="AB63" s="20"/>
      <c r="AC63" s="5"/>
      <c r="AF63" s="20"/>
      <c r="AG63" s="5"/>
      <c r="AJ63" s="20"/>
      <c r="AK63" s="5"/>
      <c r="AN63" s="20"/>
      <c r="AO63" s="5"/>
      <c r="AR63" s="20"/>
      <c r="AS63" s="5"/>
      <c r="AV63" s="20"/>
      <c r="AW63" s="5"/>
      <c r="AZ63" s="20"/>
      <c r="BA63" s="5"/>
      <c r="BD63" s="20"/>
      <c r="BE63" s="5"/>
      <c r="BH63" s="20"/>
      <c r="BI63" s="5"/>
      <c r="BL63" s="20"/>
      <c r="BM63" s="5"/>
      <c r="BP63" s="20"/>
      <c r="BQ63" s="5"/>
      <c r="BT63" s="20"/>
      <c r="BU63" s="5"/>
      <c r="BX63" s="20"/>
      <c r="BY63" s="5"/>
      <c r="CB63" s="20"/>
      <c r="CC63" s="5"/>
      <c r="CF63" s="20"/>
      <c r="CG63" s="5"/>
      <c r="CJ63" s="20"/>
      <c r="CK63" s="5"/>
      <c r="CN63" s="20"/>
      <c r="CO63" s="5"/>
      <c r="CR63" s="20"/>
      <c r="CS63" s="5"/>
      <c r="CV63" s="20"/>
      <c r="CW63" s="5"/>
      <c r="CZ63" s="20"/>
      <c r="DA63" s="5"/>
      <c r="DD63" s="20"/>
      <c r="DE63" s="5"/>
      <c r="DH63" s="20"/>
      <c r="DI63" s="5"/>
      <c r="DL63" s="20"/>
      <c r="DM63" s="5"/>
      <c r="DP63" s="20"/>
      <c r="DQ63" s="5"/>
      <c r="DT63" s="20"/>
      <c r="DU63" s="5"/>
      <c r="DX63" s="20"/>
      <c r="DY63" s="5"/>
      <c r="EB63" s="20"/>
      <c r="EC63" s="5"/>
      <c r="EF63" s="20"/>
      <c r="EG63" s="5"/>
      <c r="EJ63" s="20"/>
      <c r="EK63" s="5"/>
      <c r="EN63" s="20"/>
      <c r="EO63" s="5"/>
      <c r="ER63" s="20"/>
      <c r="ES63" s="5"/>
      <c r="EV63" s="20"/>
      <c r="EW63" s="5"/>
      <c r="EZ63" s="20"/>
      <c r="FA63" s="5"/>
      <c r="FD63" s="20"/>
      <c r="FE63" s="5"/>
      <c r="FH63" s="20"/>
      <c r="FI63" s="5"/>
      <c r="FL63" s="20"/>
      <c r="FM63" s="5"/>
      <c r="FP63" s="20"/>
      <c r="FQ63" s="5"/>
      <c r="FT63" s="20"/>
      <c r="FU63" s="5"/>
      <c r="FX63" s="20"/>
      <c r="FY63" s="5"/>
      <c r="GB63" s="20"/>
      <c r="GC63" s="5"/>
      <c r="GF63" s="20"/>
      <c r="GG63" s="5"/>
      <c r="GJ63" s="20"/>
      <c r="GK63" s="5"/>
      <c r="GN63" s="20"/>
      <c r="GO63" s="5"/>
      <c r="GR63" s="20"/>
      <c r="GS63" s="5"/>
      <c r="GV63" s="20"/>
      <c r="GW63" s="5"/>
      <c r="GZ63" s="20"/>
      <c r="HA63" s="5"/>
      <c r="HD63" s="20"/>
      <c r="HE63" s="5"/>
      <c r="HH63" s="20"/>
      <c r="HI63" s="5"/>
      <c r="HL63" s="20"/>
      <c r="HM63" s="5"/>
      <c r="HP63" s="20"/>
      <c r="HQ63" s="5"/>
      <c r="HT63" s="20"/>
      <c r="HU63" s="5"/>
      <c r="HX63" s="20"/>
      <c r="HY63" s="5"/>
      <c r="IB63" s="20"/>
      <c r="IC63" s="5"/>
      <c r="IF63" s="20"/>
      <c r="IG63" s="5"/>
      <c r="IJ63" s="20"/>
    </row>
    <row r="64" spans="1:244">
      <c r="A64" s="14" t="s">
        <v>191</v>
      </c>
      <c r="B64" s="15">
        <v>4.2699999999999996</v>
      </c>
      <c r="C64" s="15">
        <v>0</v>
      </c>
      <c r="D64" s="80">
        <v>2.3431401924451922E-3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19" customFormat="1">
      <c r="A65" s="14" t="s">
        <v>46</v>
      </c>
      <c r="B65" s="15">
        <v>1818.7408116029226</v>
      </c>
      <c r="C65" s="15">
        <v>1.2100000000000002</v>
      </c>
      <c r="D65" s="80">
        <v>0.99802451880730625</v>
      </c>
    </row>
    <row r="66" spans="1:244">
      <c r="A66" s="9" t="s">
        <v>135</v>
      </c>
    </row>
    <row r="67" spans="1:244">
      <c r="A67" s="5" t="s">
        <v>192</v>
      </c>
      <c r="B67" s="2">
        <v>0</v>
      </c>
      <c r="C67" s="2">
        <v>0</v>
      </c>
      <c r="D67" s="79">
        <v>0</v>
      </c>
    </row>
    <row r="68" spans="1:244">
      <c r="A68" s="5" t="s">
        <v>227</v>
      </c>
      <c r="B68" s="2">
        <v>3.6</v>
      </c>
      <c r="C68" s="2">
        <v>0</v>
      </c>
      <c r="D68" s="79">
        <v>1.975481192693839E-3</v>
      </c>
    </row>
    <row r="69" spans="1:244">
      <c r="A69" s="5" t="s">
        <v>228</v>
      </c>
      <c r="B69" s="2">
        <v>0</v>
      </c>
      <c r="C69" s="2">
        <v>0</v>
      </c>
      <c r="D69" s="79">
        <v>0</v>
      </c>
    </row>
    <row r="70" spans="1:244">
      <c r="A70" s="14" t="s">
        <v>193</v>
      </c>
      <c r="B70" s="15">
        <v>3.6</v>
      </c>
      <c r="C70" s="15">
        <v>0</v>
      </c>
      <c r="D70" s="80">
        <v>1.975481192693839E-3</v>
      </c>
      <c r="E70" s="5"/>
      <c r="H70" s="20"/>
      <c r="I70" s="5"/>
      <c r="L70" s="20"/>
      <c r="M70" s="5"/>
      <c r="P70" s="20"/>
      <c r="Q70" s="5"/>
      <c r="T70" s="20"/>
      <c r="U70" s="5"/>
      <c r="X70" s="20"/>
      <c r="Y70" s="5"/>
      <c r="AB70" s="20"/>
      <c r="AC70" s="5"/>
      <c r="AF70" s="20"/>
      <c r="AG70" s="5"/>
      <c r="AJ70" s="20"/>
      <c r="AK70" s="5"/>
      <c r="AN70" s="20"/>
      <c r="AO70" s="5"/>
      <c r="AR70" s="20"/>
      <c r="AS70" s="5"/>
      <c r="AV70" s="20"/>
      <c r="AW70" s="5"/>
      <c r="AZ70" s="20"/>
      <c r="BA70" s="5"/>
      <c r="BD70" s="20"/>
      <c r="BE70" s="5"/>
      <c r="BH70" s="20"/>
      <c r="BI70" s="5"/>
      <c r="BL70" s="20"/>
      <c r="BM70" s="5"/>
      <c r="BP70" s="20"/>
      <c r="BQ70" s="5"/>
      <c r="BT70" s="20"/>
      <c r="BU70" s="5"/>
      <c r="BX70" s="20"/>
      <c r="BY70" s="5"/>
      <c r="CB70" s="20"/>
      <c r="CC70" s="5"/>
      <c r="CF70" s="20"/>
      <c r="CG70" s="5"/>
      <c r="CJ70" s="20"/>
      <c r="CK70" s="5"/>
      <c r="CN70" s="20"/>
      <c r="CO70" s="5"/>
      <c r="CR70" s="20"/>
      <c r="CS70" s="5"/>
      <c r="CV70" s="20"/>
      <c r="CW70" s="5"/>
      <c r="CZ70" s="20"/>
      <c r="DA70" s="5"/>
      <c r="DD70" s="20"/>
      <c r="DE70" s="5"/>
      <c r="DH70" s="20"/>
      <c r="DI70" s="5"/>
      <c r="DL70" s="20"/>
      <c r="DM70" s="5"/>
      <c r="DP70" s="20"/>
      <c r="DQ70" s="5"/>
      <c r="DT70" s="20"/>
      <c r="DU70" s="5"/>
      <c r="DX70" s="20"/>
      <c r="DY70" s="5"/>
      <c r="EB70" s="20"/>
      <c r="EC70" s="5"/>
      <c r="EF70" s="20"/>
      <c r="EG70" s="5"/>
      <c r="EJ70" s="20"/>
      <c r="EK70" s="5"/>
      <c r="EN70" s="20"/>
      <c r="EO70" s="5"/>
      <c r="ER70" s="20"/>
      <c r="ES70" s="5"/>
      <c r="EV70" s="20"/>
      <c r="EW70" s="5"/>
      <c r="EZ70" s="20"/>
      <c r="FA70" s="5"/>
      <c r="FD70" s="20"/>
      <c r="FE70" s="5"/>
      <c r="FH70" s="20"/>
      <c r="FI70" s="5"/>
      <c r="FL70" s="20"/>
      <c r="FM70" s="5"/>
      <c r="FP70" s="20"/>
      <c r="FQ70" s="5"/>
      <c r="FT70" s="20"/>
      <c r="FU70" s="5"/>
      <c r="FX70" s="20"/>
      <c r="FY70" s="5"/>
      <c r="GB70" s="20"/>
      <c r="GC70" s="5"/>
      <c r="GF70" s="20"/>
      <c r="GG70" s="5"/>
      <c r="GJ70" s="20"/>
      <c r="GK70" s="5"/>
      <c r="GN70" s="20"/>
      <c r="GO70" s="5"/>
      <c r="GR70" s="20"/>
      <c r="GS70" s="5"/>
      <c r="GV70" s="20"/>
      <c r="GW70" s="5"/>
      <c r="GZ70" s="20"/>
      <c r="HA70" s="5"/>
      <c r="HD70" s="20"/>
      <c r="HE70" s="5"/>
      <c r="HH70" s="20"/>
      <c r="HI70" s="5"/>
      <c r="HL70" s="20"/>
      <c r="HM70" s="5"/>
      <c r="HP70" s="20"/>
      <c r="HQ70" s="5"/>
      <c r="HT70" s="20"/>
      <c r="HU70" s="5"/>
      <c r="HX70" s="20"/>
      <c r="HY70" s="5"/>
      <c r="IB70" s="20"/>
      <c r="IC70" s="5"/>
      <c r="IF70" s="20"/>
      <c r="IG70" s="5"/>
      <c r="IJ70" s="20"/>
    </row>
    <row r="71" spans="1:244" s="19" customFormat="1" ht="13.5" thickBot="1">
      <c r="A71" s="29" t="s">
        <v>194</v>
      </c>
      <c r="B71" s="30">
        <v>1822.3408116029225</v>
      </c>
      <c r="C71" s="30">
        <v>1.2100000000000002</v>
      </c>
      <c r="D71" s="81">
        <v>1</v>
      </c>
    </row>
    <row r="72" spans="1:244">
      <c r="A72" s="22" t="s">
        <v>51</v>
      </c>
      <c r="D72" s="8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P74"/>
  <sheetViews>
    <sheetView showGridLines="0" zoomScaleNormal="100" workbookViewId="0"/>
  </sheetViews>
  <sheetFormatPr defaultColWidth="9.140625" defaultRowHeight="12.75"/>
  <cols>
    <col min="1" max="1" width="5" style="33" customWidth="1"/>
    <col min="2" max="2" width="17.5703125" style="33" customWidth="1"/>
    <col min="3" max="3" width="0.5703125" style="33" customWidth="1"/>
    <col min="4" max="4" width="3.7109375" style="33" customWidth="1"/>
    <col min="5" max="5" width="17.42578125" style="33" customWidth="1"/>
    <col min="6" max="7" width="1" style="33" customWidth="1"/>
    <col min="8" max="8" width="8.42578125" style="33" customWidth="1"/>
    <col min="9" max="9" width="10.140625" style="33" customWidth="1"/>
    <col min="10" max="10" width="9.28515625" style="33" customWidth="1"/>
    <col min="11" max="11" width="1.7109375" style="33" customWidth="1"/>
    <col min="12" max="12" width="3.85546875" style="33" customWidth="1"/>
    <col min="13" max="13" width="15.28515625" style="33" customWidth="1"/>
    <col min="14" max="14" width="5" style="33" customWidth="1"/>
    <col min="15" max="15" width="4.85546875" style="33" customWidth="1"/>
    <col min="16" max="16" width="32.140625" style="33" customWidth="1"/>
    <col min="17" max="256" width="9.140625" style="33"/>
    <col min="257" max="257" width="5" style="33" customWidth="1"/>
    <col min="258" max="258" width="17.5703125" style="33" customWidth="1"/>
    <col min="259" max="259" width="0.5703125" style="33" customWidth="1"/>
    <col min="260" max="260" width="3.7109375" style="33" customWidth="1"/>
    <col min="261" max="261" width="17.42578125" style="33" customWidth="1"/>
    <col min="262" max="263" width="1" style="33" customWidth="1"/>
    <col min="264" max="264" width="8.42578125" style="33" customWidth="1"/>
    <col min="265" max="265" width="10.140625" style="33" customWidth="1"/>
    <col min="266" max="266" width="9.28515625" style="33" customWidth="1"/>
    <col min="267" max="267" width="1.7109375" style="33" customWidth="1"/>
    <col min="268" max="268" width="3.85546875" style="33" customWidth="1"/>
    <col min="269" max="269" width="15.28515625" style="33" customWidth="1"/>
    <col min="270" max="270" width="5" style="33" customWidth="1"/>
    <col min="271" max="271" width="4.85546875" style="33" customWidth="1"/>
    <col min="272" max="272" width="32.140625" style="33" customWidth="1"/>
    <col min="273" max="512" width="9.140625" style="33"/>
    <col min="513" max="513" width="5" style="33" customWidth="1"/>
    <col min="514" max="514" width="17.5703125" style="33" customWidth="1"/>
    <col min="515" max="515" width="0.5703125" style="33" customWidth="1"/>
    <col min="516" max="516" width="3.7109375" style="33" customWidth="1"/>
    <col min="517" max="517" width="17.42578125" style="33" customWidth="1"/>
    <col min="518" max="519" width="1" style="33" customWidth="1"/>
    <col min="520" max="520" width="8.42578125" style="33" customWidth="1"/>
    <col min="521" max="521" width="10.140625" style="33" customWidth="1"/>
    <col min="522" max="522" width="9.28515625" style="33" customWidth="1"/>
    <col min="523" max="523" width="1.7109375" style="33" customWidth="1"/>
    <col min="524" max="524" width="3.85546875" style="33" customWidth="1"/>
    <col min="525" max="525" width="15.28515625" style="33" customWidth="1"/>
    <col min="526" max="526" width="5" style="33" customWidth="1"/>
    <col min="527" max="527" width="4.85546875" style="33" customWidth="1"/>
    <col min="528" max="528" width="32.140625" style="33" customWidth="1"/>
    <col min="529" max="768" width="9.140625" style="33"/>
    <col min="769" max="769" width="5" style="33" customWidth="1"/>
    <col min="770" max="770" width="17.5703125" style="33" customWidth="1"/>
    <col min="771" max="771" width="0.5703125" style="33" customWidth="1"/>
    <col min="772" max="772" width="3.7109375" style="33" customWidth="1"/>
    <col min="773" max="773" width="17.42578125" style="33" customWidth="1"/>
    <col min="774" max="775" width="1" style="33" customWidth="1"/>
    <col min="776" max="776" width="8.42578125" style="33" customWidth="1"/>
    <col min="777" max="777" width="10.140625" style="33" customWidth="1"/>
    <col min="778" max="778" width="9.28515625" style="33" customWidth="1"/>
    <col min="779" max="779" width="1.7109375" style="33" customWidth="1"/>
    <col min="780" max="780" width="3.85546875" style="33" customWidth="1"/>
    <col min="781" max="781" width="15.28515625" style="33" customWidth="1"/>
    <col min="782" max="782" width="5" style="33" customWidth="1"/>
    <col min="783" max="783" width="4.85546875" style="33" customWidth="1"/>
    <col min="784" max="784" width="32.140625" style="33" customWidth="1"/>
    <col min="785" max="1024" width="9.140625" style="33"/>
    <col min="1025" max="1025" width="5" style="33" customWidth="1"/>
    <col min="1026" max="1026" width="17.5703125" style="33" customWidth="1"/>
    <col min="1027" max="1027" width="0.5703125" style="33" customWidth="1"/>
    <col min="1028" max="1028" width="3.7109375" style="33" customWidth="1"/>
    <col min="1029" max="1029" width="17.42578125" style="33" customWidth="1"/>
    <col min="1030" max="1031" width="1" style="33" customWidth="1"/>
    <col min="1032" max="1032" width="8.42578125" style="33" customWidth="1"/>
    <col min="1033" max="1033" width="10.140625" style="33" customWidth="1"/>
    <col min="1034" max="1034" width="9.28515625" style="33" customWidth="1"/>
    <col min="1035" max="1035" width="1.7109375" style="33" customWidth="1"/>
    <col min="1036" max="1036" width="3.85546875" style="33" customWidth="1"/>
    <col min="1037" max="1037" width="15.28515625" style="33" customWidth="1"/>
    <col min="1038" max="1038" width="5" style="33" customWidth="1"/>
    <col min="1039" max="1039" width="4.85546875" style="33" customWidth="1"/>
    <col min="1040" max="1040" width="32.140625" style="33" customWidth="1"/>
    <col min="1041" max="1280" width="9.140625" style="33"/>
    <col min="1281" max="1281" width="5" style="33" customWidth="1"/>
    <col min="1282" max="1282" width="17.5703125" style="33" customWidth="1"/>
    <col min="1283" max="1283" width="0.5703125" style="33" customWidth="1"/>
    <col min="1284" max="1284" width="3.7109375" style="33" customWidth="1"/>
    <col min="1285" max="1285" width="17.42578125" style="33" customWidth="1"/>
    <col min="1286" max="1287" width="1" style="33" customWidth="1"/>
    <col min="1288" max="1288" width="8.42578125" style="33" customWidth="1"/>
    <col min="1289" max="1289" width="10.140625" style="33" customWidth="1"/>
    <col min="1290" max="1290" width="9.28515625" style="33" customWidth="1"/>
    <col min="1291" max="1291" width="1.7109375" style="33" customWidth="1"/>
    <col min="1292" max="1292" width="3.85546875" style="33" customWidth="1"/>
    <col min="1293" max="1293" width="15.28515625" style="33" customWidth="1"/>
    <col min="1294" max="1294" width="5" style="33" customWidth="1"/>
    <col min="1295" max="1295" width="4.85546875" style="33" customWidth="1"/>
    <col min="1296" max="1296" width="32.140625" style="33" customWidth="1"/>
    <col min="1297" max="1536" width="9.140625" style="33"/>
    <col min="1537" max="1537" width="5" style="33" customWidth="1"/>
    <col min="1538" max="1538" width="17.5703125" style="33" customWidth="1"/>
    <col min="1539" max="1539" width="0.5703125" style="33" customWidth="1"/>
    <col min="1540" max="1540" width="3.7109375" style="33" customWidth="1"/>
    <col min="1541" max="1541" width="17.42578125" style="33" customWidth="1"/>
    <col min="1542" max="1543" width="1" style="33" customWidth="1"/>
    <col min="1544" max="1544" width="8.42578125" style="33" customWidth="1"/>
    <col min="1545" max="1545" width="10.140625" style="33" customWidth="1"/>
    <col min="1546" max="1546" width="9.28515625" style="33" customWidth="1"/>
    <col min="1547" max="1547" width="1.7109375" style="33" customWidth="1"/>
    <col min="1548" max="1548" width="3.85546875" style="33" customWidth="1"/>
    <col min="1549" max="1549" width="15.28515625" style="33" customWidth="1"/>
    <col min="1550" max="1550" width="5" style="33" customWidth="1"/>
    <col min="1551" max="1551" width="4.85546875" style="33" customWidth="1"/>
    <col min="1552" max="1552" width="32.140625" style="33" customWidth="1"/>
    <col min="1553" max="1792" width="9.140625" style="33"/>
    <col min="1793" max="1793" width="5" style="33" customWidth="1"/>
    <col min="1794" max="1794" width="17.5703125" style="33" customWidth="1"/>
    <col min="1795" max="1795" width="0.5703125" style="33" customWidth="1"/>
    <col min="1796" max="1796" width="3.7109375" style="33" customWidth="1"/>
    <col min="1797" max="1797" width="17.42578125" style="33" customWidth="1"/>
    <col min="1798" max="1799" width="1" style="33" customWidth="1"/>
    <col min="1800" max="1800" width="8.42578125" style="33" customWidth="1"/>
    <col min="1801" max="1801" width="10.140625" style="33" customWidth="1"/>
    <col min="1802" max="1802" width="9.28515625" style="33" customWidth="1"/>
    <col min="1803" max="1803" width="1.7109375" style="33" customWidth="1"/>
    <col min="1804" max="1804" width="3.85546875" style="33" customWidth="1"/>
    <col min="1805" max="1805" width="15.28515625" style="33" customWidth="1"/>
    <col min="1806" max="1806" width="5" style="33" customWidth="1"/>
    <col min="1807" max="1807" width="4.85546875" style="33" customWidth="1"/>
    <col min="1808" max="1808" width="32.140625" style="33" customWidth="1"/>
    <col min="1809" max="2048" width="9.140625" style="33"/>
    <col min="2049" max="2049" width="5" style="33" customWidth="1"/>
    <col min="2050" max="2050" width="17.5703125" style="33" customWidth="1"/>
    <col min="2051" max="2051" width="0.5703125" style="33" customWidth="1"/>
    <col min="2052" max="2052" width="3.7109375" style="33" customWidth="1"/>
    <col min="2053" max="2053" width="17.42578125" style="33" customWidth="1"/>
    <col min="2054" max="2055" width="1" style="33" customWidth="1"/>
    <col min="2056" max="2056" width="8.42578125" style="33" customWidth="1"/>
    <col min="2057" max="2057" width="10.140625" style="33" customWidth="1"/>
    <col min="2058" max="2058" width="9.28515625" style="33" customWidth="1"/>
    <col min="2059" max="2059" width="1.7109375" style="33" customWidth="1"/>
    <col min="2060" max="2060" width="3.85546875" style="33" customWidth="1"/>
    <col min="2061" max="2061" width="15.28515625" style="33" customWidth="1"/>
    <col min="2062" max="2062" width="5" style="33" customWidth="1"/>
    <col min="2063" max="2063" width="4.85546875" style="33" customWidth="1"/>
    <col min="2064" max="2064" width="32.140625" style="33" customWidth="1"/>
    <col min="2065" max="2304" width="9.140625" style="33"/>
    <col min="2305" max="2305" width="5" style="33" customWidth="1"/>
    <col min="2306" max="2306" width="17.5703125" style="33" customWidth="1"/>
    <col min="2307" max="2307" width="0.5703125" style="33" customWidth="1"/>
    <col min="2308" max="2308" width="3.7109375" style="33" customWidth="1"/>
    <col min="2309" max="2309" width="17.42578125" style="33" customWidth="1"/>
    <col min="2310" max="2311" width="1" style="33" customWidth="1"/>
    <col min="2312" max="2312" width="8.42578125" style="33" customWidth="1"/>
    <col min="2313" max="2313" width="10.140625" style="33" customWidth="1"/>
    <col min="2314" max="2314" width="9.28515625" style="33" customWidth="1"/>
    <col min="2315" max="2315" width="1.7109375" style="33" customWidth="1"/>
    <col min="2316" max="2316" width="3.85546875" style="33" customWidth="1"/>
    <col min="2317" max="2317" width="15.28515625" style="33" customWidth="1"/>
    <col min="2318" max="2318" width="5" style="33" customWidth="1"/>
    <col min="2319" max="2319" width="4.85546875" style="33" customWidth="1"/>
    <col min="2320" max="2320" width="32.140625" style="33" customWidth="1"/>
    <col min="2321" max="2560" width="9.140625" style="33"/>
    <col min="2561" max="2561" width="5" style="33" customWidth="1"/>
    <col min="2562" max="2562" width="17.5703125" style="33" customWidth="1"/>
    <col min="2563" max="2563" width="0.5703125" style="33" customWidth="1"/>
    <col min="2564" max="2564" width="3.7109375" style="33" customWidth="1"/>
    <col min="2565" max="2565" width="17.42578125" style="33" customWidth="1"/>
    <col min="2566" max="2567" width="1" style="33" customWidth="1"/>
    <col min="2568" max="2568" width="8.42578125" style="33" customWidth="1"/>
    <col min="2569" max="2569" width="10.140625" style="33" customWidth="1"/>
    <col min="2570" max="2570" width="9.28515625" style="33" customWidth="1"/>
    <col min="2571" max="2571" width="1.7109375" style="33" customWidth="1"/>
    <col min="2572" max="2572" width="3.85546875" style="33" customWidth="1"/>
    <col min="2573" max="2573" width="15.28515625" style="33" customWidth="1"/>
    <col min="2574" max="2574" width="5" style="33" customWidth="1"/>
    <col min="2575" max="2575" width="4.85546875" style="33" customWidth="1"/>
    <col min="2576" max="2576" width="32.140625" style="33" customWidth="1"/>
    <col min="2577" max="2816" width="9.140625" style="33"/>
    <col min="2817" max="2817" width="5" style="33" customWidth="1"/>
    <col min="2818" max="2818" width="17.5703125" style="33" customWidth="1"/>
    <col min="2819" max="2819" width="0.5703125" style="33" customWidth="1"/>
    <col min="2820" max="2820" width="3.7109375" style="33" customWidth="1"/>
    <col min="2821" max="2821" width="17.42578125" style="33" customWidth="1"/>
    <col min="2822" max="2823" width="1" style="33" customWidth="1"/>
    <col min="2824" max="2824" width="8.42578125" style="33" customWidth="1"/>
    <col min="2825" max="2825" width="10.140625" style="33" customWidth="1"/>
    <col min="2826" max="2826" width="9.28515625" style="33" customWidth="1"/>
    <col min="2827" max="2827" width="1.7109375" style="33" customWidth="1"/>
    <col min="2828" max="2828" width="3.85546875" style="33" customWidth="1"/>
    <col min="2829" max="2829" width="15.28515625" style="33" customWidth="1"/>
    <col min="2830" max="2830" width="5" style="33" customWidth="1"/>
    <col min="2831" max="2831" width="4.85546875" style="33" customWidth="1"/>
    <col min="2832" max="2832" width="32.140625" style="33" customWidth="1"/>
    <col min="2833" max="3072" width="9.140625" style="33"/>
    <col min="3073" max="3073" width="5" style="33" customWidth="1"/>
    <col min="3074" max="3074" width="17.5703125" style="33" customWidth="1"/>
    <col min="3075" max="3075" width="0.5703125" style="33" customWidth="1"/>
    <col min="3076" max="3076" width="3.7109375" style="33" customWidth="1"/>
    <col min="3077" max="3077" width="17.42578125" style="33" customWidth="1"/>
    <col min="3078" max="3079" width="1" style="33" customWidth="1"/>
    <col min="3080" max="3080" width="8.42578125" style="33" customWidth="1"/>
    <col min="3081" max="3081" width="10.140625" style="33" customWidth="1"/>
    <col min="3082" max="3082" width="9.28515625" style="33" customWidth="1"/>
    <col min="3083" max="3083" width="1.7109375" style="33" customWidth="1"/>
    <col min="3084" max="3084" width="3.85546875" style="33" customWidth="1"/>
    <col min="3085" max="3085" width="15.28515625" style="33" customWidth="1"/>
    <col min="3086" max="3086" width="5" style="33" customWidth="1"/>
    <col min="3087" max="3087" width="4.85546875" style="33" customWidth="1"/>
    <col min="3088" max="3088" width="32.140625" style="33" customWidth="1"/>
    <col min="3089" max="3328" width="9.140625" style="33"/>
    <col min="3329" max="3329" width="5" style="33" customWidth="1"/>
    <col min="3330" max="3330" width="17.5703125" style="33" customWidth="1"/>
    <col min="3331" max="3331" width="0.5703125" style="33" customWidth="1"/>
    <col min="3332" max="3332" width="3.7109375" style="33" customWidth="1"/>
    <col min="3333" max="3333" width="17.42578125" style="33" customWidth="1"/>
    <col min="3334" max="3335" width="1" style="33" customWidth="1"/>
    <col min="3336" max="3336" width="8.42578125" style="33" customWidth="1"/>
    <col min="3337" max="3337" width="10.140625" style="33" customWidth="1"/>
    <col min="3338" max="3338" width="9.28515625" style="33" customWidth="1"/>
    <col min="3339" max="3339" width="1.7109375" style="33" customWidth="1"/>
    <col min="3340" max="3340" width="3.85546875" style="33" customWidth="1"/>
    <col min="3341" max="3341" width="15.28515625" style="33" customWidth="1"/>
    <col min="3342" max="3342" width="5" style="33" customWidth="1"/>
    <col min="3343" max="3343" width="4.85546875" style="33" customWidth="1"/>
    <col min="3344" max="3344" width="32.140625" style="33" customWidth="1"/>
    <col min="3345" max="3584" width="9.140625" style="33"/>
    <col min="3585" max="3585" width="5" style="33" customWidth="1"/>
    <col min="3586" max="3586" width="17.5703125" style="33" customWidth="1"/>
    <col min="3587" max="3587" width="0.5703125" style="33" customWidth="1"/>
    <col min="3588" max="3588" width="3.7109375" style="33" customWidth="1"/>
    <col min="3589" max="3589" width="17.42578125" style="33" customWidth="1"/>
    <col min="3590" max="3591" width="1" style="33" customWidth="1"/>
    <col min="3592" max="3592" width="8.42578125" style="33" customWidth="1"/>
    <col min="3593" max="3593" width="10.140625" style="33" customWidth="1"/>
    <col min="3594" max="3594" width="9.28515625" style="33" customWidth="1"/>
    <col min="3595" max="3595" width="1.7109375" style="33" customWidth="1"/>
    <col min="3596" max="3596" width="3.85546875" style="33" customWidth="1"/>
    <col min="3597" max="3597" width="15.28515625" style="33" customWidth="1"/>
    <col min="3598" max="3598" width="5" style="33" customWidth="1"/>
    <col min="3599" max="3599" width="4.85546875" style="33" customWidth="1"/>
    <col min="3600" max="3600" width="32.140625" style="33" customWidth="1"/>
    <col min="3601" max="3840" width="9.140625" style="33"/>
    <col min="3841" max="3841" width="5" style="33" customWidth="1"/>
    <col min="3842" max="3842" width="17.5703125" style="33" customWidth="1"/>
    <col min="3843" max="3843" width="0.5703125" style="33" customWidth="1"/>
    <col min="3844" max="3844" width="3.7109375" style="33" customWidth="1"/>
    <col min="3845" max="3845" width="17.42578125" style="33" customWidth="1"/>
    <col min="3846" max="3847" width="1" style="33" customWidth="1"/>
    <col min="3848" max="3848" width="8.42578125" style="33" customWidth="1"/>
    <col min="3849" max="3849" width="10.140625" style="33" customWidth="1"/>
    <col min="3850" max="3850" width="9.28515625" style="33" customWidth="1"/>
    <col min="3851" max="3851" width="1.7109375" style="33" customWidth="1"/>
    <col min="3852" max="3852" width="3.85546875" style="33" customWidth="1"/>
    <col min="3853" max="3853" width="15.28515625" style="33" customWidth="1"/>
    <col min="3854" max="3854" width="5" style="33" customWidth="1"/>
    <col min="3855" max="3855" width="4.85546875" style="33" customWidth="1"/>
    <col min="3856" max="3856" width="32.140625" style="33" customWidth="1"/>
    <col min="3857" max="4096" width="9.140625" style="33"/>
    <col min="4097" max="4097" width="5" style="33" customWidth="1"/>
    <col min="4098" max="4098" width="17.5703125" style="33" customWidth="1"/>
    <col min="4099" max="4099" width="0.5703125" style="33" customWidth="1"/>
    <col min="4100" max="4100" width="3.7109375" style="33" customWidth="1"/>
    <col min="4101" max="4101" width="17.42578125" style="33" customWidth="1"/>
    <col min="4102" max="4103" width="1" style="33" customWidth="1"/>
    <col min="4104" max="4104" width="8.42578125" style="33" customWidth="1"/>
    <col min="4105" max="4105" width="10.140625" style="33" customWidth="1"/>
    <col min="4106" max="4106" width="9.28515625" style="33" customWidth="1"/>
    <col min="4107" max="4107" width="1.7109375" style="33" customWidth="1"/>
    <col min="4108" max="4108" width="3.85546875" style="33" customWidth="1"/>
    <col min="4109" max="4109" width="15.28515625" style="33" customWidth="1"/>
    <col min="4110" max="4110" width="5" style="33" customWidth="1"/>
    <col min="4111" max="4111" width="4.85546875" style="33" customWidth="1"/>
    <col min="4112" max="4112" width="32.140625" style="33" customWidth="1"/>
    <col min="4113" max="4352" width="9.140625" style="33"/>
    <col min="4353" max="4353" width="5" style="33" customWidth="1"/>
    <col min="4354" max="4354" width="17.5703125" style="33" customWidth="1"/>
    <col min="4355" max="4355" width="0.5703125" style="33" customWidth="1"/>
    <col min="4356" max="4356" width="3.7109375" style="33" customWidth="1"/>
    <col min="4357" max="4357" width="17.42578125" style="33" customWidth="1"/>
    <col min="4358" max="4359" width="1" style="33" customWidth="1"/>
    <col min="4360" max="4360" width="8.42578125" style="33" customWidth="1"/>
    <col min="4361" max="4361" width="10.140625" style="33" customWidth="1"/>
    <col min="4362" max="4362" width="9.28515625" style="33" customWidth="1"/>
    <col min="4363" max="4363" width="1.7109375" style="33" customWidth="1"/>
    <col min="4364" max="4364" width="3.85546875" style="33" customWidth="1"/>
    <col min="4365" max="4365" width="15.28515625" style="33" customWidth="1"/>
    <col min="4366" max="4366" width="5" style="33" customWidth="1"/>
    <col min="4367" max="4367" width="4.85546875" style="33" customWidth="1"/>
    <col min="4368" max="4368" width="32.140625" style="33" customWidth="1"/>
    <col min="4369" max="4608" width="9.140625" style="33"/>
    <col min="4609" max="4609" width="5" style="33" customWidth="1"/>
    <col min="4610" max="4610" width="17.5703125" style="33" customWidth="1"/>
    <col min="4611" max="4611" width="0.5703125" style="33" customWidth="1"/>
    <col min="4612" max="4612" width="3.7109375" style="33" customWidth="1"/>
    <col min="4613" max="4613" width="17.42578125" style="33" customWidth="1"/>
    <col min="4614" max="4615" width="1" style="33" customWidth="1"/>
    <col min="4616" max="4616" width="8.42578125" style="33" customWidth="1"/>
    <col min="4617" max="4617" width="10.140625" style="33" customWidth="1"/>
    <col min="4618" max="4618" width="9.28515625" style="33" customWidth="1"/>
    <col min="4619" max="4619" width="1.7109375" style="33" customWidth="1"/>
    <col min="4620" max="4620" width="3.85546875" style="33" customWidth="1"/>
    <col min="4621" max="4621" width="15.28515625" style="33" customWidth="1"/>
    <col min="4622" max="4622" width="5" style="33" customWidth="1"/>
    <col min="4623" max="4623" width="4.85546875" style="33" customWidth="1"/>
    <col min="4624" max="4624" width="32.140625" style="33" customWidth="1"/>
    <col min="4625" max="4864" width="9.140625" style="33"/>
    <col min="4865" max="4865" width="5" style="33" customWidth="1"/>
    <col min="4866" max="4866" width="17.5703125" style="33" customWidth="1"/>
    <col min="4867" max="4867" width="0.5703125" style="33" customWidth="1"/>
    <col min="4868" max="4868" width="3.7109375" style="33" customWidth="1"/>
    <col min="4869" max="4869" width="17.42578125" style="33" customWidth="1"/>
    <col min="4870" max="4871" width="1" style="33" customWidth="1"/>
    <col min="4872" max="4872" width="8.42578125" style="33" customWidth="1"/>
    <col min="4873" max="4873" width="10.140625" style="33" customWidth="1"/>
    <col min="4874" max="4874" width="9.28515625" style="33" customWidth="1"/>
    <col min="4875" max="4875" width="1.7109375" style="33" customWidth="1"/>
    <col min="4876" max="4876" width="3.85546875" style="33" customWidth="1"/>
    <col min="4877" max="4877" width="15.28515625" style="33" customWidth="1"/>
    <col min="4878" max="4878" width="5" style="33" customWidth="1"/>
    <col min="4879" max="4879" width="4.85546875" style="33" customWidth="1"/>
    <col min="4880" max="4880" width="32.140625" style="33" customWidth="1"/>
    <col min="4881" max="5120" width="9.140625" style="33"/>
    <col min="5121" max="5121" width="5" style="33" customWidth="1"/>
    <col min="5122" max="5122" width="17.5703125" style="33" customWidth="1"/>
    <col min="5123" max="5123" width="0.5703125" style="33" customWidth="1"/>
    <col min="5124" max="5124" width="3.7109375" style="33" customWidth="1"/>
    <col min="5125" max="5125" width="17.42578125" style="33" customWidth="1"/>
    <col min="5126" max="5127" width="1" style="33" customWidth="1"/>
    <col min="5128" max="5128" width="8.42578125" style="33" customWidth="1"/>
    <col min="5129" max="5129" width="10.140625" style="33" customWidth="1"/>
    <col min="5130" max="5130" width="9.28515625" style="33" customWidth="1"/>
    <col min="5131" max="5131" width="1.7109375" style="33" customWidth="1"/>
    <col min="5132" max="5132" width="3.85546875" style="33" customWidth="1"/>
    <col min="5133" max="5133" width="15.28515625" style="33" customWidth="1"/>
    <col min="5134" max="5134" width="5" style="33" customWidth="1"/>
    <col min="5135" max="5135" width="4.85546875" style="33" customWidth="1"/>
    <col min="5136" max="5136" width="32.140625" style="33" customWidth="1"/>
    <col min="5137" max="5376" width="9.140625" style="33"/>
    <col min="5377" max="5377" width="5" style="33" customWidth="1"/>
    <col min="5378" max="5378" width="17.5703125" style="33" customWidth="1"/>
    <col min="5379" max="5379" width="0.5703125" style="33" customWidth="1"/>
    <col min="5380" max="5380" width="3.7109375" style="33" customWidth="1"/>
    <col min="5381" max="5381" width="17.42578125" style="33" customWidth="1"/>
    <col min="5382" max="5383" width="1" style="33" customWidth="1"/>
    <col min="5384" max="5384" width="8.42578125" style="33" customWidth="1"/>
    <col min="5385" max="5385" width="10.140625" style="33" customWidth="1"/>
    <col min="5386" max="5386" width="9.28515625" style="33" customWidth="1"/>
    <col min="5387" max="5387" width="1.7109375" style="33" customWidth="1"/>
    <col min="5388" max="5388" width="3.85546875" style="33" customWidth="1"/>
    <col min="5389" max="5389" width="15.28515625" style="33" customWidth="1"/>
    <col min="5390" max="5390" width="5" style="33" customWidth="1"/>
    <col min="5391" max="5391" width="4.85546875" style="33" customWidth="1"/>
    <col min="5392" max="5392" width="32.140625" style="33" customWidth="1"/>
    <col min="5393" max="5632" width="9.140625" style="33"/>
    <col min="5633" max="5633" width="5" style="33" customWidth="1"/>
    <col min="5634" max="5634" width="17.5703125" style="33" customWidth="1"/>
    <col min="5635" max="5635" width="0.5703125" style="33" customWidth="1"/>
    <col min="5636" max="5636" width="3.7109375" style="33" customWidth="1"/>
    <col min="5637" max="5637" width="17.42578125" style="33" customWidth="1"/>
    <col min="5638" max="5639" width="1" style="33" customWidth="1"/>
    <col min="5640" max="5640" width="8.42578125" style="33" customWidth="1"/>
    <col min="5641" max="5641" width="10.140625" style="33" customWidth="1"/>
    <col min="5642" max="5642" width="9.28515625" style="33" customWidth="1"/>
    <col min="5643" max="5643" width="1.7109375" style="33" customWidth="1"/>
    <col min="5644" max="5644" width="3.85546875" style="33" customWidth="1"/>
    <col min="5645" max="5645" width="15.28515625" style="33" customWidth="1"/>
    <col min="5646" max="5646" width="5" style="33" customWidth="1"/>
    <col min="5647" max="5647" width="4.85546875" style="33" customWidth="1"/>
    <col min="5648" max="5648" width="32.140625" style="33" customWidth="1"/>
    <col min="5649" max="5888" width="9.140625" style="33"/>
    <col min="5889" max="5889" width="5" style="33" customWidth="1"/>
    <col min="5890" max="5890" width="17.5703125" style="33" customWidth="1"/>
    <col min="5891" max="5891" width="0.5703125" style="33" customWidth="1"/>
    <col min="5892" max="5892" width="3.7109375" style="33" customWidth="1"/>
    <col min="5893" max="5893" width="17.42578125" style="33" customWidth="1"/>
    <col min="5894" max="5895" width="1" style="33" customWidth="1"/>
    <col min="5896" max="5896" width="8.42578125" style="33" customWidth="1"/>
    <col min="5897" max="5897" width="10.140625" style="33" customWidth="1"/>
    <col min="5898" max="5898" width="9.28515625" style="33" customWidth="1"/>
    <col min="5899" max="5899" width="1.7109375" style="33" customWidth="1"/>
    <col min="5900" max="5900" width="3.85546875" style="33" customWidth="1"/>
    <col min="5901" max="5901" width="15.28515625" style="33" customWidth="1"/>
    <col min="5902" max="5902" width="5" style="33" customWidth="1"/>
    <col min="5903" max="5903" width="4.85546875" style="33" customWidth="1"/>
    <col min="5904" max="5904" width="32.140625" style="33" customWidth="1"/>
    <col min="5905" max="6144" width="9.140625" style="33"/>
    <col min="6145" max="6145" width="5" style="33" customWidth="1"/>
    <col min="6146" max="6146" width="17.5703125" style="33" customWidth="1"/>
    <col min="6147" max="6147" width="0.5703125" style="33" customWidth="1"/>
    <col min="6148" max="6148" width="3.7109375" style="33" customWidth="1"/>
    <col min="6149" max="6149" width="17.42578125" style="33" customWidth="1"/>
    <col min="6150" max="6151" width="1" style="33" customWidth="1"/>
    <col min="6152" max="6152" width="8.42578125" style="33" customWidth="1"/>
    <col min="6153" max="6153" width="10.140625" style="33" customWidth="1"/>
    <col min="6154" max="6154" width="9.28515625" style="33" customWidth="1"/>
    <col min="6155" max="6155" width="1.7109375" style="33" customWidth="1"/>
    <col min="6156" max="6156" width="3.85546875" style="33" customWidth="1"/>
    <col min="6157" max="6157" width="15.28515625" style="33" customWidth="1"/>
    <col min="6158" max="6158" width="5" style="33" customWidth="1"/>
    <col min="6159" max="6159" width="4.85546875" style="33" customWidth="1"/>
    <col min="6160" max="6160" width="32.140625" style="33" customWidth="1"/>
    <col min="6161" max="6400" width="9.140625" style="33"/>
    <col min="6401" max="6401" width="5" style="33" customWidth="1"/>
    <col min="6402" max="6402" width="17.5703125" style="33" customWidth="1"/>
    <col min="6403" max="6403" width="0.5703125" style="33" customWidth="1"/>
    <col min="6404" max="6404" width="3.7109375" style="33" customWidth="1"/>
    <col min="6405" max="6405" width="17.42578125" style="33" customWidth="1"/>
    <col min="6406" max="6407" width="1" style="33" customWidth="1"/>
    <col min="6408" max="6408" width="8.42578125" style="33" customWidth="1"/>
    <col min="6409" max="6409" width="10.140625" style="33" customWidth="1"/>
    <col min="6410" max="6410" width="9.28515625" style="33" customWidth="1"/>
    <col min="6411" max="6411" width="1.7109375" style="33" customWidth="1"/>
    <col min="6412" max="6412" width="3.85546875" style="33" customWidth="1"/>
    <col min="6413" max="6413" width="15.28515625" style="33" customWidth="1"/>
    <col min="6414" max="6414" width="5" style="33" customWidth="1"/>
    <col min="6415" max="6415" width="4.85546875" style="33" customWidth="1"/>
    <col min="6416" max="6416" width="32.140625" style="33" customWidth="1"/>
    <col min="6417" max="6656" width="9.140625" style="33"/>
    <col min="6657" max="6657" width="5" style="33" customWidth="1"/>
    <col min="6658" max="6658" width="17.5703125" style="33" customWidth="1"/>
    <col min="6659" max="6659" width="0.5703125" style="33" customWidth="1"/>
    <col min="6660" max="6660" width="3.7109375" style="33" customWidth="1"/>
    <col min="6661" max="6661" width="17.42578125" style="33" customWidth="1"/>
    <col min="6662" max="6663" width="1" style="33" customWidth="1"/>
    <col min="6664" max="6664" width="8.42578125" style="33" customWidth="1"/>
    <col min="6665" max="6665" width="10.140625" style="33" customWidth="1"/>
    <col min="6666" max="6666" width="9.28515625" style="33" customWidth="1"/>
    <col min="6667" max="6667" width="1.7109375" style="33" customWidth="1"/>
    <col min="6668" max="6668" width="3.85546875" style="33" customWidth="1"/>
    <col min="6669" max="6669" width="15.28515625" style="33" customWidth="1"/>
    <col min="6670" max="6670" width="5" style="33" customWidth="1"/>
    <col min="6671" max="6671" width="4.85546875" style="33" customWidth="1"/>
    <col min="6672" max="6672" width="32.140625" style="33" customWidth="1"/>
    <col min="6673" max="6912" width="9.140625" style="33"/>
    <col min="6913" max="6913" width="5" style="33" customWidth="1"/>
    <col min="6914" max="6914" width="17.5703125" style="33" customWidth="1"/>
    <col min="6915" max="6915" width="0.5703125" style="33" customWidth="1"/>
    <col min="6916" max="6916" width="3.7109375" style="33" customWidth="1"/>
    <col min="6917" max="6917" width="17.42578125" style="33" customWidth="1"/>
    <col min="6918" max="6919" width="1" style="33" customWidth="1"/>
    <col min="6920" max="6920" width="8.42578125" style="33" customWidth="1"/>
    <col min="6921" max="6921" width="10.140625" style="33" customWidth="1"/>
    <col min="6922" max="6922" width="9.28515625" style="33" customWidth="1"/>
    <col min="6923" max="6923" width="1.7109375" style="33" customWidth="1"/>
    <col min="6924" max="6924" width="3.85546875" style="33" customWidth="1"/>
    <col min="6925" max="6925" width="15.28515625" style="33" customWidth="1"/>
    <col min="6926" max="6926" width="5" style="33" customWidth="1"/>
    <col min="6927" max="6927" width="4.85546875" style="33" customWidth="1"/>
    <col min="6928" max="6928" width="32.140625" style="33" customWidth="1"/>
    <col min="6929" max="7168" width="9.140625" style="33"/>
    <col min="7169" max="7169" width="5" style="33" customWidth="1"/>
    <col min="7170" max="7170" width="17.5703125" style="33" customWidth="1"/>
    <col min="7171" max="7171" width="0.5703125" style="33" customWidth="1"/>
    <col min="7172" max="7172" width="3.7109375" style="33" customWidth="1"/>
    <col min="7173" max="7173" width="17.42578125" style="33" customWidth="1"/>
    <col min="7174" max="7175" width="1" style="33" customWidth="1"/>
    <col min="7176" max="7176" width="8.42578125" style="33" customWidth="1"/>
    <col min="7177" max="7177" width="10.140625" style="33" customWidth="1"/>
    <col min="7178" max="7178" width="9.28515625" style="33" customWidth="1"/>
    <col min="7179" max="7179" width="1.7109375" style="33" customWidth="1"/>
    <col min="7180" max="7180" width="3.85546875" style="33" customWidth="1"/>
    <col min="7181" max="7181" width="15.28515625" style="33" customWidth="1"/>
    <col min="7182" max="7182" width="5" style="33" customWidth="1"/>
    <col min="7183" max="7183" width="4.85546875" style="33" customWidth="1"/>
    <col min="7184" max="7184" width="32.140625" style="33" customWidth="1"/>
    <col min="7185" max="7424" width="9.140625" style="33"/>
    <col min="7425" max="7425" width="5" style="33" customWidth="1"/>
    <col min="7426" max="7426" width="17.5703125" style="33" customWidth="1"/>
    <col min="7427" max="7427" width="0.5703125" style="33" customWidth="1"/>
    <col min="7428" max="7428" width="3.7109375" style="33" customWidth="1"/>
    <col min="7429" max="7429" width="17.42578125" style="33" customWidth="1"/>
    <col min="7430" max="7431" width="1" style="33" customWidth="1"/>
    <col min="7432" max="7432" width="8.42578125" style="33" customWidth="1"/>
    <col min="7433" max="7433" width="10.140625" style="33" customWidth="1"/>
    <col min="7434" max="7434" width="9.28515625" style="33" customWidth="1"/>
    <col min="7435" max="7435" width="1.7109375" style="33" customWidth="1"/>
    <col min="7436" max="7436" width="3.85546875" style="33" customWidth="1"/>
    <col min="7437" max="7437" width="15.28515625" style="33" customWidth="1"/>
    <col min="7438" max="7438" width="5" style="33" customWidth="1"/>
    <col min="7439" max="7439" width="4.85546875" style="33" customWidth="1"/>
    <col min="7440" max="7440" width="32.140625" style="33" customWidth="1"/>
    <col min="7441" max="7680" width="9.140625" style="33"/>
    <col min="7681" max="7681" width="5" style="33" customWidth="1"/>
    <col min="7682" max="7682" width="17.5703125" style="33" customWidth="1"/>
    <col min="7683" max="7683" width="0.5703125" style="33" customWidth="1"/>
    <col min="7684" max="7684" width="3.7109375" style="33" customWidth="1"/>
    <col min="7685" max="7685" width="17.42578125" style="33" customWidth="1"/>
    <col min="7686" max="7687" width="1" style="33" customWidth="1"/>
    <col min="7688" max="7688" width="8.42578125" style="33" customWidth="1"/>
    <col min="7689" max="7689" width="10.140625" style="33" customWidth="1"/>
    <col min="7690" max="7690" width="9.28515625" style="33" customWidth="1"/>
    <col min="7691" max="7691" width="1.7109375" style="33" customWidth="1"/>
    <col min="7692" max="7692" width="3.85546875" style="33" customWidth="1"/>
    <col min="7693" max="7693" width="15.28515625" style="33" customWidth="1"/>
    <col min="7694" max="7694" width="5" style="33" customWidth="1"/>
    <col min="7695" max="7695" width="4.85546875" style="33" customWidth="1"/>
    <col min="7696" max="7696" width="32.140625" style="33" customWidth="1"/>
    <col min="7697" max="7936" width="9.140625" style="33"/>
    <col min="7937" max="7937" width="5" style="33" customWidth="1"/>
    <col min="7938" max="7938" width="17.5703125" style="33" customWidth="1"/>
    <col min="7939" max="7939" width="0.5703125" style="33" customWidth="1"/>
    <col min="7940" max="7940" width="3.7109375" style="33" customWidth="1"/>
    <col min="7941" max="7941" width="17.42578125" style="33" customWidth="1"/>
    <col min="7942" max="7943" width="1" style="33" customWidth="1"/>
    <col min="7944" max="7944" width="8.42578125" style="33" customWidth="1"/>
    <col min="7945" max="7945" width="10.140625" style="33" customWidth="1"/>
    <col min="7946" max="7946" width="9.28515625" style="33" customWidth="1"/>
    <col min="7947" max="7947" width="1.7109375" style="33" customWidth="1"/>
    <col min="7948" max="7948" width="3.85546875" style="33" customWidth="1"/>
    <col min="7949" max="7949" width="15.28515625" style="33" customWidth="1"/>
    <col min="7950" max="7950" width="5" style="33" customWidth="1"/>
    <col min="7951" max="7951" width="4.85546875" style="33" customWidth="1"/>
    <col min="7952" max="7952" width="32.140625" style="33" customWidth="1"/>
    <col min="7953" max="8192" width="9.140625" style="33"/>
    <col min="8193" max="8193" width="5" style="33" customWidth="1"/>
    <col min="8194" max="8194" width="17.5703125" style="33" customWidth="1"/>
    <col min="8195" max="8195" width="0.5703125" style="33" customWidth="1"/>
    <col min="8196" max="8196" width="3.7109375" style="33" customWidth="1"/>
    <col min="8197" max="8197" width="17.42578125" style="33" customWidth="1"/>
    <col min="8198" max="8199" width="1" style="33" customWidth="1"/>
    <col min="8200" max="8200" width="8.42578125" style="33" customWidth="1"/>
    <col min="8201" max="8201" width="10.140625" style="33" customWidth="1"/>
    <col min="8202" max="8202" width="9.28515625" style="33" customWidth="1"/>
    <col min="8203" max="8203" width="1.7109375" style="33" customWidth="1"/>
    <col min="8204" max="8204" width="3.85546875" style="33" customWidth="1"/>
    <col min="8205" max="8205" width="15.28515625" style="33" customWidth="1"/>
    <col min="8206" max="8206" width="5" style="33" customWidth="1"/>
    <col min="8207" max="8207" width="4.85546875" style="33" customWidth="1"/>
    <col min="8208" max="8208" width="32.140625" style="33" customWidth="1"/>
    <col min="8209" max="8448" width="9.140625" style="33"/>
    <col min="8449" max="8449" width="5" style="33" customWidth="1"/>
    <col min="8450" max="8450" width="17.5703125" style="33" customWidth="1"/>
    <col min="8451" max="8451" width="0.5703125" style="33" customWidth="1"/>
    <col min="8452" max="8452" width="3.7109375" style="33" customWidth="1"/>
    <col min="8453" max="8453" width="17.42578125" style="33" customWidth="1"/>
    <col min="8454" max="8455" width="1" style="33" customWidth="1"/>
    <col min="8456" max="8456" width="8.42578125" style="33" customWidth="1"/>
    <col min="8457" max="8457" width="10.140625" style="33" customWidth="1"/>
    <col min="8458" max="8458" width="9.28515625" style="33" customWidth="1"/>
    <col min="8459" max="8459" width="1.7109375" style="33" customWidth="1"/>
    <col min="8460" max="8460" width="3.85546875" style="33" customWidth="1"/>
    <col min="8461" max="8461" width="15.28515625" style="33" customWidth="1"/>
    <col min="8462" max="8462" width="5" style="33" customWidth="1"/>
    <col min="8463" max="8463" width="4.85546875" style="33" customWidth="1"/>
    <col min="8464" max="8464" width="32.140625" style="33" customWidth="1"/>
    <col min="8465" max="8704" width="9.140625" style="33"/>
    <col min="8705" max="8705" width="5" style="33" customWidth="1"/>
    <col min="8706" max="8706" width="17.5703125" style="33" customWidth="1"/>
    <col min="8707" max="8707" width="0.5703125" style="33" customWidth="1"/>
    <col min="8708" max="8708" width="3.7109375" style="33" customWidth="1"/>
    <col min="8709" max="8709" width="17.42578125" style="33" customWidth="1"/>
    <col min="8710" max="8711" width="1" style="33" customWidth="1"/>
    <col min="8712" max="8712" width="8.42578125" style="33" customWidth="1"/>
    <col min="8713" max="8713" width="10.140625" style="33" customWidth="1"/>
    <col min="8714" max="8714" width="9.28515625" style="33" customWidth="1"/>
    <col min="8715" max="8715" width="1.7109375" style="33" customWidth="1"/>
    <col min="8716" max="8716" width="3.85546875" style="33" customWidth="1"/>
    <col min="8717" max="8717" width="15.28515625" style="33" customWidth="1"/>
    <col min="8718" max="8718" width="5" style="33" customWidth="1"/>
    <col min="8719" max="8719" width="4.85546875" style="33" customWidth="1"/>
    <col min="8720" max="8720" width="32.140625" style="33" customWidth="1"/>
    <col min="8721" max="8960" width="9.140625" style="33"/>
    <col min="8961" max="8961" width="5" style="33" customWidth="1"/>
    <col min="8962" max="8962" width="17.5703125" style="33" customWidth="1"/>
    <col min="8963" max="8963" width="0.5703125" style="33" customWidth="1"/>
    <col min="8964" max="8964" width="3.7109375" style="33" customWidth="1"/>
    <col min="8965" max="8965" width="17.42578125" style="33" customWidth="1"/>
    <col min="8966" max="8967" width="1" style="33" customWidth="1"/>
    <col min="8968" max="8968" width="8.42578125" style="33" customWidth="1"/>
    <col min="8969" max="8969" width="10.140625" style="33" customWidth="1"/>
    <col min="8970" max="8970" width="9.28515625" style="33" customWidth="1"/>
    <col min="8971" max="8971" width="1.7109375" style="33" customWidth="1"/>
    <col min="8972" max="8972" width="3.85546875" style="33" customWidth="1"/>
    <col min="8973" max="8973" width="15.28515625" style="33" customWidth="1"/>
    <col min="8974" max="8974" width="5" style="33" customWidth="1"/>
    <col min="8975" max="8975" width="4.85546875" style="33" customWidth="1"/>
    <col min="8976" max="8976" width="32.140625" style="33" customWidth="1"/>
    <col min="8977" max="9216" width="9.140625" style="33"/>
    <col min="9217" max="9217" width="5" style="33" customWidth="1"/>
    <col min="9218" max="9218" width="17.5703125" style="33" customWidth="1"/>
    <col min="9219" max="9219" width="0.5703125" style="33" customWidth="1"/>
    <col min="9220" max="9220" width="3.7109375" style="33" customWidth="1"/>
    <col min="9221" max="9221" width="17.42578125" style="33" customWidth="1"/>
    <col min="9222" max="9223" width="1" style="33" customWidth="1"/>
    <col min="9224" max="9224" width="8.42578125" style="33" customWidth="1"/>
    <col min="9225" max="9225" width="10.140625" style="33" customWidth="1"/>
    <col min="9226" max="9226" width="9.28515625" style="33" customWidth="1"/>
    <col min="9227" max="9227" width="1.7109375" style="33" customWidth="1"/>
    <col min="9228" max="9228" width="3.85546875" style="33" customWidth="1"/>
    <col min="9229" max="9229" width="15.28515625" style="33" customWidth="1"/>
    <col min="9230" max="9230" width="5" style="33" customWidth="1"/>
    <col min="9231" max="9231" width="4.85546875" style="33" customWidth="1"/>
    <col min="9232" max="9232" width="32.140625" style="33" customWidth="1"/>
    <col min="9233" max="9472" width="9.140625" style="33"/>
    <col min="9473" max="9473" width="5" style="33" customWidth="1"/>
    <col min="9474" max="9474" width="17.5703125" style="33" customWidth="1"/>
    <col min="9475" max="9475" width="0.5703125" style="33" customWidth="1"/>
    <col min="9476" max="9476" width="3.7109375" style="33" customWidth="1"/>
    <col min="9477" max="9477" width="17.42578125" style="33" customWidth="1"/>
    <col min="9478" max="9479" width="1" style="33" customWidth="1"/>
    <col min="9480" max="9480" width="8.42578125" style="33" customWidth="1"/>
    <col min="9481" max="9481" width="10.140625" style="33" customWidth="1"/>
    <col min="9482" max="9482" width="9.28515625" style="33" customWidth="1"/>
    <col min="9483" max="9483" width="1.7109375" style="33" customWidth="1"/>
    <col min="9484" max="9484" width="3.85546875" style="33" customWidth="1"/>
    <col min="9485" max="9485" width="15.28515625" style="33" customWidth="1"/>
    <col min="9486" max="9486" width="5" style="33" customWidth="1"/>
    <col min="9487" max="9487" width="4.85546875" style="33" customWidth="1"/>
    <col min="9488" max="9488" width="32.140625" style="33" customWidth="1"/>
    <col min="9489" max="9728" width="9.140625" style="33"/>
    <col min="9729" max="9729" width="5" style="33" customWidth="1"/>
    <col min="9730" max="9730" width="17.5703125" style="33" customWidth="1"/>
    <col min="9731" max="9731" width="0.5703125" style="33" customWidth="1"/>
    <col min="9732" max="9732" width="3.7109375" style="33" customWidth="1"/>
    <col min="9733" max="9733" width="17.42578125" style="33" customWidth="1"/>
    <col min="9734" max="9735" width="1" style="33" customWidth="1"/>
    <col min="9736" max="9736" width="8.42578125" style="33" customWidth="1"/>
    <col min="9737" max="9737" width="10.140625" style="33" customWidth="1"/>
    <col min="9738" max="9738" width="9.28515625" style="33" customWidth="1"/>
    <col min="9739" max="9739" width="1.7109375" style="33" customWidth="1"/>
    <col min="9740" max="9740" width="3.85546875" style="33" customWidth="1"/>
    <col min="9741" max="9741" width="15.28515625" style="33" customWidth="1"/>
    <col min="9742" max="9742" width="5" style="33" customWidth="1"/>
    <col min="9743" max="9743" width="4.85546875" style="33" customWidth="1"/>
    <col min="9744" max="9744" width="32.140625" style="33" customWidth="1"/>
    <col min="9745" max="9984" width="9.140625" style="33"/>
    <col min="9985" max="9985" width="5" style="33" customWidth="1"/>
    <col min="9986" max="9986" width="17.5703125" style="33" customWidth="1"/>
    <col min="9987" max="9987" width="0.5703125" style="33" customWidth="1"/>
    <col min="9988" max="9988" width="3.7109375" style="33" customWidth="1"/>
    <col min="9989" max="9989" width="17.42578125" style="33" customWidth="1"/>
    <col min="9990" max="9991" width="1" style="33" customWidth="1"/>
    <col min="9992" max="9992" width="8.42578125" style="33" customWidth="1"/>
    <col min="9993" max="9993" width="10.140625" style="33" customWidth="1"/>
    <col min="9994" max="9994" width="9.28515625" style="33" customWidth="1"/>
    <col min="9995" max="9995" width="1.7109375" style="33" customWidth="1"/>
    <col min="9996" max="9996" width="3.85546875" style="33" customWidth="1"/>
    <col min="9997" max="9997" width="15.28515625" style="33" customWidth="1"/>
    <col min="9998" max="9998" width="5" style="33" customWidth="1"/>
    <col min="9999" max="9999" width="4.85546875" style="33" customWidth="1"/>
    <col min="10000" max="10000" width="32.140625" style="33" customWidth="1"/>
    <col min="10001" max="10240" width="9.140625" style="33"/>
    <col min="10241" max="10241" width="5" style="33" customWidth="1"/>
    <col min="10242" max="10242" width="17.5703125" style="33" customWidth="1"/>
    <col min="10243" max="10243" width="0.5703125" style="33" customWidth="1"/>
    <col min="10244" max="10244" width="3.7109375" style="33" customWidth="1"/>
    <col min="10245" max="10245" width="17.42578125" style="33" customWidth="1"/>
    <col min="10246" max="10247" width="1" style="33" customWidth="1"/>
    <col min="10248" max="10248" width="8.42578125" style="33" customWidth="1"/>
    <col min="10249" max="10249" width="10.140625" style="33" customWidth="1"/>
    <col min="10250" max="10250" width="9.28515625" style="33" customWidth="1"/>
    <col min="10251" max="10251" width="1.7109375" style="33" customWidth="1"/>
    <col min="10252" max="10252" width="3.85546875" style="33" customWidth="1"/>
    <col min="10253" max="10253" width="15.28515625" style="33" customWidth="1"/>
    <col min="10254" max="10254" width="5" style="33" customWidth="1"/>
    <col min="10255" max="10255" width="4.85546875" style="33" customWidth="1"/>
    <col min="10256" max="10256" width="32.140625" style="33" customWidth="1"/>
    <col min="10257" max="10496" width="9.140625" style="33"/>
    <col min="10497" max="10497" width="5" style="33" customWidth="1"/>
    <col min="10498" max="10498" width="17.5703125" style="33" customWidth="1"/>
    <col min="10499" max="10499" width="0.5703125" style="33" customWidth="1"/>
    <col min="10500" max="10500" width="3.7109375" style="33" customWidth="1"/>
    <col min="10501" max="10501" width="17.42578125" style="33" customWidth="1"/>
    <col min="10502" max="10503" width="1" style="33" customWidth="1"/>
    <col min="10504" max="10504" width="8.42578125" style="33" customWidth="1"/>
    <col min="10505" max="10505" width="10.140625" style="33" customWidth="1"/>
    <col min="10506" max="10506" width="9.28515625" style="33" customWidth="1"/>
    <col min="10507" max="10507" width="1.7109375" style="33" customWidth="1"/>
    <col min="10508" max="10508" width="3.85546875" style="33" customWidth="1"/>
    <col min="10509" max="10509" width="15.28515625" style="33" customWidth="1"/>
    <col min="10510" max="10510" width="5" style="33" customWidth="1"/>
    <col min="10511" max="10511" width="4.85546875" style="33" customWidth="1"/>
    <col min="10512" max="10512" width="32.140625" style="33" customWidth="1"/>
    <col min="10513" max="10752" width="9.140625" style="33"/>
    <col min="10753" max="10753" width="5" style="33" customWidth="1"/>
    <col min="10754" max="10754" width="17.5703125" style="33" customWidth="1"/>
    <col min="10755" max="10755" width="0.5703125" style="33" customWidth="1"/>
    <col min="10756" max="10756" width="3.7109375" style="33" customWidth="1"/>
    <col min="10757" max="10757" width="17.42578125" style="33" customWidth="1"/>
    <col min="10758" max="10759" width="1" style="33" customWidth="1"/>
    <col min="10760" max="10760" width="8.42578125" style="33" customWidth="1"/>
    <col min="10761" max="10761" width="10.140625" style="33" customWidth="1"/>
    <col min="10762" max="10762" width="9.28515625" style="33" customWidth="1"/>
    <col min="10763" max="10763" width="1.7109375" style="33" customWidth="1"/>
    <col min="10764" max="10764" width="3.85546875" style="33" customWidth="1"/>
    <col min="10765" max="10765" width="15.28515625" style="33" customWidth="1"/>
    <col min="10766" max="10766" width="5" style="33" customWidth="1"/>
    <col min="10767" max="10767" width="4.85546875" style="33" customWidth="1"/>
    <col min="10768" max="10768" width="32.140625" style="33" customWidth="1"/>
    <col min="10769" max="11008" width="9.140625" style="33"/>
    <col min="11009" max="11009" width="5" style="33" customWidth="1"/>
    <col min="11010" max="11010" width="17.5703125" style="33" customWidth="1"/>
    <col min="11011" max="11011" width="0.5703125" style="33" customWidth="1"/>
    <col min="11012" max="11012" width="3.7109375" style="33" customWidth="1"/>
    <col min="11013" max="11013" width="17.42578125" style="33" customWidth="1"/>
    <col min="11014" max="11015" width="1" style="33" customWidth="1"/>
    <col min="11016" max="11016" width="8.42578125" style="33" customWidth="1"/>
    <col min="11017" max="11017" width="10.140625" style="33" customWidth="1"/>
    <col min="11018" max="11018" width="9.28515625" style="33" customWidth="1"/>
    <col min="11019" max="11019" width="1.7109375" style="33" customWidth="1"/>
    <col min="11020" max="11020" width="3.85546875" style="33" customWidth="1"/>
    <col min="11021" max="11021" width="15.28515625" style="33" customWidth="1"/>
    <col min="11022" max="11022" width="5" style="33" customWidth="1"/>
    <col min="11023" max="11023" width="4.85546875" style="33" customWidth="1"/>
    <col min="11024" max="11024" width="32.140625" style="33" customWidth="1"/>
    <col min="11025" max="11264" width="9.140625" style="33"/>
    <col min="11265" max="11265" width="5" style="33" customWidth="1"/>
    <col min="11266" max="11266" width="17.5703125" style="33" customWidth="1"/>
    <col min="11267" max="11267" width="0.5703125" style="33" customWidth="1"/>
    <col min="11268" max="11268" width="3.7109375" style="33" customWidth="1"/>
    <col min="11269" max="11269" width="17.42578125" style="33" customWidth="1"/>
    <col min="11270" max="11271" width="1" style="33" customWidth="1"/>
    <col min="11272" max="11272" width="8.42578125" style="33" customWidth="1"/>
    <col min="11273" max="11273" width="10.140625" style="33" customWidth="1"/>
    <col min="11274" max="11274" width="9.28515625" style="33" customWidth="1"/>
    <col min="11275" max="11275" width="1.7109375" style="33" customWidth="1"/>
    <col min="11276" max="11276" width="3.85546875" style="33" customWidth="1"/>
    <col min="11277" max="11277" width="15.28515625" style="33" customWidth="1"/>
    <col min="11278" max="11278" width="5" style="33" customWidth="1"/>
    <col min="11279" max="11279" width="4.85546875" style="33" customWidth="1"/>
    <col min="11280" max="11280" width="32.140625" style="33" customWidth="1"/>
    <col min="11281" max="11520" width="9.140625" style="33"/>
    <col min="11521" max="11521" width="5" style="33" customWidth="1"/>
    <col min="11522" max="11522" width="17.5703125" style="33" customWidth="1"/>
    <col min="11523" max="11523" width="0.5703125" style="33" customWidth="1"/>
    <col min="11524" max="11524" width="3.7109375" style="33" customWidth="1"/>
    <col min="11525" max="11525" width="17.42578125" style="33" customWidth="1"/>
    <col min="11526" max="11527" width="1" style="33" customWidth="1"/>
    <col min="11528" max="11528" width="8.42578125" style="33" customWidth="1"/>
    <col min="11529" max="11529" width="10.140625" style="33" customWidth="1"/>
    <col min="11530" max="11530" width="9.28515625" style="33" customWidth="1"/>
    <col min="11531" max="11531" width="1.7109375" style="33" customWidth="1"/>
    <col min="11532" max="11532" width="3.85546875" style="33" customWidth="1"/>
    <col min="11533" max="11533" width="15.28515625" style="33" customWidth="1"/>
    <col min="11534" max="11534" width="5" style="33" customWidth="1"/>
    <col min="11535" max="11535" width="4.85546875" style="33" customWidth="1"/>
    <col min="11536" max="11536" width="32.140625" style="33" customWidth="1"/>
    <col min="11537" max="11776" width="9.140625" style="33"/>
    <col min="11777" max="11777" width="5" style="33" customWidth="1"/>
    <col min="11778" max="11778" width="17.5703125" style="33" customWidth="1"/>
    <col min="11779" max="11779" width="0.5703125" style="33" customWidth="1"/>
    <col min="11780" max="11780" width="3.7109375" style="33" customWidth="1"/>
    <col min="11781" max="11781" width="17.42578125" style="33" customWidth="1"/>
    <col min="11782" max="11783" width="1" style="33" customWidth="1"/>
    <col min="11784" max="11784" width="8.42578125" style="33" customWidth="1"/>
    <col min="11785" max="11785" width="10.140625" style="33" customWidth="1"/>
    <col min="11786" max="11786" width="9.28515625" style="33" customWidth="1"/>
    <col min="11787" max="11787" width="1.7109375" style="33" customWidth="1"/>
    <col min="11788" max="11788" width="3.85546875" style="33" customWidth="1"/>
    <col min="11789" max="11789" width="15.28515625" style="33" customWidth="1"/>
    <col min="11790" max="11790" width="5" style="33" customWidth="1"/>
    <col min="11791" max="11791" width="4.85546875" style="33" customWidth="1"/>
    <col min="11792" max="11792" width="32.140625" style="33" customWidth="1"/>
    <col min="11793" max="12032" width="9.140625" style="33"/>
    <col min="12033" max="12033" width="5" style="33" customWidth="1"/>
    <col min="12034" max="12034" width="17.5703125" style="33" customWidth="1"/>
    <col min="12035" max="12035" width="0.5703125" style="33" customWidth="1"/>
    <col min="12036" max="12036" width="3.7109375" style="33" customWidth="1"/>
    <col min="12037" max="12037" width="17.42578125" style="33" customWidth="1"/>
    <col min="12038" max="12039" width="1" style="33" customWidth="1"/>
    <col min="12040" max="12040" width="8.42578125" style="33" customWidth="1"/>
    <col min="12041" max="12041" width="10.140625" style="33" customWidth="1"/>
    <col min="12042" max="12042" width="9.28515625" style="33" customWidth="1"/>
    <col min="12043" max="12043" width="1.7109375" style="33" customWidth="1"/>
    <col min="12044" max="12044" width="3.85546875" style="33" customWidth="1"/>
    <col min="12045" max="12045" width="15.28515625" style="33" customWidth="1"/>
    <col min="12046" max="12046" width="5" style="33" customWidth="1"/>
    <col min="12047" max="12047" width="4.85546875" style="33" customWidth="1"/>
    <col min="12048" max="12048" width="32.140625" style="33" customWidth="1"/>
    <col min="12049" max="12288" width="9.140625" style="33"/>
    <col min="12289" max="12289" width="5" style="33" customWidth="1"/>
    <col min="12290" max="12290" width="17.5703125" style="33" customWidth="1"/>
    <col min="12291" max="12291" width="0.5703125" style="33" customWidth="1"/>
    <col min="12292" max="12292" width="3.7109375" style="33" customWidth="1"/>
    <col min="12293" max="12293" width="17.42578125" style="33" customWidth="1"/>
    <col min="12294" max="12295" width="1" style="33" customWidth="1"/>
    <col min="12296" max="12296" width="8.42578125" style="33" customWidth="1"/>
    <col min="12297" max="12297" width="10.140625" style="33" customWidth="1"/>
    <col min="12298" max="12298" width="9.28515625" style="33" customWidth="1"/>
    <col min="12299" max="12299" width="1.7109375" style="33" customWidth="1"/>
    <col min="12300" max="12300" width="3.85546875" style="33" customWidth="1"/>
    <col min="12301" max="12301" width="15.28515625" style="33" customWidth="1"/>
    <col min="12302" max="12302" width="5" style="33" customWidth="1"/>
    <col min="12303" max="12303" width="4.85546875" style="33" customWidth="1"/>
    <col min="12304" max="12304" width="32.140625" style="33" customWidth="1"/>
    <col min="12305" max="12544" width="9.140625" style="33"/>
    <col min="12545" max="12545" width="5" style="33" customWidth="1"/>
    <col min="12546" max="12546" width="17.5703125" style="33" customWidth="1"/>
    <col min="12547" max="12547" width="0.5703125" style="33" customWidth="1"/>
    <col min="12548" max="12548" width="3.7109375" style="33" customWidth="1"/>
    <col min="12549" max="12549" width="17.42578125" style="33" customWidth="1"/>
    <col min="12550" max="12551" width="1" style="33" customWidth="1"/>
    <col min="12552" max="12552" width="8.42578125" style="33" customWidth="1"/>
    <col min="12553" max="12553" width="10.140625" style="33" customWidth="1"/>
    <col min="12554" max="12554" width="9.28515625" style="33" customWidth="1"/>
    <col min="12555" max="12555" width="1.7109375" style="33" customWidth="1"/>
    <col min="12556" max="12556" width="3.85546875" style="33" customWidth="1"/>
    <col min="12557" max="12557" width="15.28515625" style="33" customWidth="1"/>
    <col min="12558" max="12558" width="5" style="33" customWidth="1"/>
    <col min="12559" max="12559" width="4.85546875" style="33" customWidth="1"/>
    <col min="12560" max="12560" width="32.140625" style="33" customWidth="1"/>
    <col min="12561" max="12800" width="9.140625" style="33"/>
    <col min="12801" max="12801" width="5" style="33" customWidth="1"/>
    <col min="12802" max="12802" width="17.5703125" style="33" customWidth="1"/>
    <col min="12803" max="12803" width="0.5703125" style="33" customWidth="1"/>
    <col min="12804" max="12804" width="3.7109375" style="33" customWidth="1"/>
    <col min="12805" max="12805" width="17.42578125" style="33" customWidth="1"/>
    <col min="12806" max="12807" width="1" style="33" customWidth="1"/>
    <col min="12808" max="12808" width="8.42578125" style="33" customWidth="1"/>
    <col min="12809" max="12809" width="10.140625" style="33" customWidth="1"/>
    <col min="12810" max="12810" width="9.28515625" style="33" customWidth="1"/>
    <col min="12811" max="12811" width="1.7109375" style="33" customWidth="1"/>
    <col min="12812" max="12812" width="3.85546875" style="33" customWidth="1"/>
    <col min="12813" max="12813" width="15.28515625" style="33" customWidth="1"/>
    <col min="12814" max="12814" width="5" style="33" customWidth="1"/>
    <col min="12815" max="12815" width="4.85546875" style="33" customWidth="1"/>
    <col min="12816" max="12816" width="32.140625" style="33" customWidth="1"/>
    <col min="12817" max="13056" width="9.140625" style="33"/>
    <col min="13057" max="13057" width="5" style="33" customWidth="1"/>
    <col min="13058" max="13058" width="17.5703125" style="33" customWidth="1"/>
    <col min="13059" max="13059" width="0.5703125" style="33" customWidth="1"/>
    <col min="13060" max="13060" width="3.7109375" style="33" customWidth="1"/>
    <col min="13061" max="13061" width="17.42578125" style="33" customWidth="1"/>
    <col min="13062" max="13063" width="1" style="33" customWidth="1"/>
    <col min="13064" max="13064" width="8.42578125" style="33" customWidth="1"/>
    <col min="13065" max="13065" width="10.140625" style="33" customWidth="1"/>
    <col min="13066" max="13066" width="9.28515625" style="33" customWidth="1"/>
    <col min="13067" max="13067" width="1.7109375" style="33" customWidth="1"/>
    <col min="13068" max="13068" width="3.85546875" style="33" customWidth="1"/>
    <col min="13069" max="13069" width="15.28515625" style="33" customWidth="1"/>
    <col min="13070" max="13070" width="5" style="33" customWidth="1"/>
    <col min="13071" max="13071" width="4.85546875" style="33" customWidth="1"/>
    <col min="13072" max="13072" width="32.140625" style="33" customWidth="1"/>
    <col min="13073" max="13312" width="9.140625" style="33"/>
    <col min="13313" max="13313" width="5" style="33" customWidth="1"/>
    <col min="13314" max="13314" width="17.5703125" style="33" customWidth="1"/>
    <col min="13315" max="13315" width="0.5703125" style="33" customWidth="1"/>
    <col min="13316" max="13316" width="3.7109375" style="33" customWidth="1"/>
    <col min="13317" max="13317" width="17.42578125" style="33" customWidth="1"/>
    <col min="13318" max="13319" width="1" style="33" customWidth="1"/>
    <col min="13320" max="13320" width="8.42578125" style="33" customWidth="1"/>
    <col min="13321" max="13321" width="10.140625" style="33" customWidth="1"/>
    <col min="13322" max="13322" width="9.28515625" style="33" customWidth="1"/>
    <col min="13323" max="13323" width="1.7109375" style="33" customWidth="1"/>
    <col min="13324" max="13324" width="3.85546875" style="33" customWidth="1"/>
    <col min="13325" max="13325" width="15.28515625" style="33" customWidth="1"/>
    <col min="13326" max="13326" width="5" style="33" customWidth="1"/>
    <col min="13327" max="13327" width="4.85546875" style="33" customWidth="1"/>
    <col min="13328" max="13328" width="32.140625" style="33" customWidth="1"/>
    <col min="13329" max="13568" width="9.140625" style="33"/>
    <col min="13569" max="13569" width="5" style="33" customWidth="1"/>
    <col min="13570" max="13570" width="17.5703125" style="33" customWidth="1"/>
    <col min="13571" max="13571" width="0.5703125" style="33" customWidth="1"/>
    <col min="13572" max="13572" width="3.7109375" style="33" customWidth="1"/>
    <col min="13573" max="13573" width="17.42578125" style="33" customWidth="1"/>
    <col min="13574" max="13575" width="1" style="33" customWidth="1"/>
    <col min="13576" max="13576" width="8.42578125" style="33" customWidth="1"/>
    <col min="13577" max="13577" width="10.140625" style="33" customWidth="1"/>
    <col min="13578" max="13578" width="9.28515625" style="33" customWidth="1"/>
    <col min="13579" max="13579" width="1.7109375" style="33" customWidth="1"/>
    <col min="13580" max="13580" width="3.85546875" style="33" customWidth="1"/>
    <col min="13581" max="13581" width="15.28515625" style="33" customWidth="1"/>
    <col min="13582" max="13582" width="5" style="33" customWidth="1"/>
    <col min="13583" max="13583" width="4.85546875" style="33" customWidth="1"/>
    <col min="13584" max="13584" width="32.140625" style="33" customWidth="1"/>
    <col min="13585" max="13824" width="9.140625" style="33"/>
    <col min="13825" max="13825" width="5" style="33" customWidth="1"/>
    <col min="13826" max="13826" width="17.5703125" style="33" customWidth="1"/>
    <col min="13827" max="13827" width="0.5703125" style="33" customWidth="1"/>
    <col min="13828" max="13828" width="3.7109375" style="33" customWidth="1"/>
    <col min="13829" max="13829" width="17.42578125" style="33" customWidth="1"/>
    <col min="13830" max="13831" width="1" style="33" customWidth="1"/>
    <col min="13832" max="13832" width="8.42578125" style="33" customWidth="1"/>
    <col min="13833" max="13833" width="10.140625" style="33" customWidth="1"/>
    <col min="13834" max="13834" width="9.28515625" style="33" customWidth="1"/>
    <col min="13835" max="13835" width="1.7109375" style="33" customWidth="1"/>
    <col min="13836" max="13836" width="3.85546875" style="33" customWidth="1"/>
    <col min="13837" max="13837" width="15.28515625" style="33" customWidth="1"/>
    <col min="13838" max="13838" width="5" style="33" customWidth="1"/>
    <col min="13839" max="13839" width="4.85546875" style="33" customWidth="1"/>
    <col min="13840" max="13840" width="32.140625" style="33" customWidth="1"/>
    <col min="13841" max="14080" width="9.140625" style="33"/>
    <col min="14081" max="14081" width="5" style="33" customWidth="1"/>
    <col min="14082" max="14082" width="17.5703125" style="33" customWidth="1"/>
    <col min="14083" max="14083" width="0.5703125" style="33" customWidth="1"/>
    <col min="14084" max="14084" width="3.7109375" style="33" customWidth="1"/>
    <col min="14085" max="14085" width="17.42578125" style="33" customWidth="1"/>
    <col min="14086" max="14087" width="1" style="33" customWidth="1"/>
    <col min="14088" max="14088" width="8.42578125" style="33" customWidth="1"/>
    <col min="14089" max="14089" width="10.140625" style="33" customWidth="1"/>
    <col min="14090" max="14090" width="9.28515625" style="33" customWidth="1"/>
    <col min="14091" max="14091" width="1.7109375" style="33" customWidth="1"/>
    <col min="14092" max="14092" width="3.85546875" style="33" customWidth="1"/>
    <col min="14093" max="14093" width="15.28515625" style="33" customWidth="1"/>
    <col min="14094" max="14094" width="5" style="33" customWidth="1"/>
    <col min="14095" max="14095" width="4.85546875" style="33" customWidth="1"/>
    <col min="14096" max="14096" width="32.140625" style="33" customWidth="1"/>
    <col min="14097" max="14336" width="9.140625" style="33"/>
    <col min="14337" max="14337" width="5" style="33" customWidth="1"/>
    <col min="14338" max="14338" width="17.5703125" style="33" customWidth="1"/>
    <col min="14339" max="14339" width="0.5703125" style="33" customWidth="1"/>
    <col min="14340" max="14340" width="3.7109375" style="33" customWidth="1"/>
    <col min="14341" max="14341" width="17.42578125" style="33" customWidth="1"/>
    <col min="14342" max="14343" width="1" style="33" customWidth="1"/>
    <col min="14344" max="14344" width="8.42578125" style="33" customWidth="1"/>
    <col min="14345" max="14345" width="10.140625" style="33" customWidth="1"/>
    <col min="14346" max="14346" width="9.28515625" style="33" customWidth="1"/>
    <col min="14347" max="14347" width="1.7109375" style="33" customWidth="1"/>
    <col min="14348" max="14348" width="3.85546875" style="33" customWidth="1"/>
    <col min="14349" max="14349" width="15.28515625" style="33" customWidth="1"/>
    <col min="14350" max="14350" width="5" style="33" customWidth="1"/>
    <col min="14351" max="14351" width="4.85546875" style="33" customWidth="1"/>
    <col min="14352" max="14352" width="32.140625" style="33" customWidth="1"/>
    <col min="14353" max="14592" width="9.140625" style="33"/>
    <col min="14593" max="14593" width="5" style="33" customWidth="1"/>
    <col min="14594" max="14594" width="17.5703125" style="33" customWidth="1"/>
    <col min="14595" max="14595" width="0.5703125" style="33" customWidth="1"/>
    <col min="14596" max="14596" width="3.7109375" style="33" customWidth="1"/>
    <col min="14597" max="14597" width="17.42578125" style="33" customWidth="1"/>
    <col min="14598" max="14599" width="1" style="33" customWidth="1"/>
    <col min="14600" max="14600" width="8.42578125" style="33" customWidth="1"/>
    <col min="14601" max="14601" width="10.140625" style="33" customWidth="1"/>
    <col min="14602" max="14602" width="9.28515625" style="33" customWidth="1"/>
    <col min="14603" max="14603" width="1.7109375" style="33" customWidth="1"/>
    <col min="14604" max="14604" width="3.85546875" style="33" customWidth="1"/>
    <col min="14605" max="14605" width="15.28515625" style="33" customWidth="1"/>
    <col min="14606" max="14606" width="5" style="33" customWidth="1"/>
    <col min="14607" max="14607" width="4.85546875" style="33" customWidth="1"/>
    <col min="14608" max="14608" width="32.140625" style="33" customWidth="1"/>
    <col min="14609" max="14848" width="9.140625" style="33"/>
    <col min="14849" max="14849" width="5" style="33" customWidth="1"/>
    <col min="14850" max="14850" width="17.5703125" style="33" customWidth="1"/>
    <col min="14851" max="14851" width="0.5703125" style="33" customWidth="1"/>
    <col min="14852" max="14852" width="3.7109375" style="33" customWidth="1"/>
    <col min="14853" max="14853" width="17.42578125" style="33" customWidth="1"/>
    <col min="14854" max="14855" width="1" style="33" customWidth="1"/>
    <col min="14856" max="14856" width="8.42578125" style="33" customWidth="1"/>
    <col min="14857" max="14857" width="10.140625" style="33" customWidth="1"/>
    <col min="14858" max="14858" width="9.28515625" style="33" customWidth="1"/>
    <col min="14859" max="14859" width="1.7109375" style="33" customWidth="1"/>
    <col min="14860" max="14860" width="3.85546875" style="33" customWidth="1"/>
    <col min="14861" max="14861" width="15.28515625" style="33" customWidth="1"/>
    <col min="14862" max="14862" width="5" style="33" customWidth="1"/>
    <col min="14863" max="14863" width="4.85546875" style="33" customWidth="1"/>
    <col min="14864" max="14864" width="32.140625" style="33" customWidth="1"/>
    <col min="14865" max="15104" width="9.140625" style="33"/>
    <col min="15105" max="15105" width="5" style="33" customWidth="1"/>
    <col min="15106" max="15106" width="17.5703125" style="33" customWidth="1"/>
    <col min="15107" max="15107" width="0.5703125" style="33" customWidth="1"/>
    <col min="15108" max="15108" width="3.7109375" style="33" customWidth="1"/>
    <col min="15109" max="15109" width="17.42578125" style="33" customWidth="1"/>
    <col min="15110" max="15111" width="1" style="33" customWidth="1"/>
    <col min="15112" max="15112" width="8.42578125" style="33" customWidth="1"/>
    <col min="15113" max="15113" width="10.140625" style="33" customWidth="1"/>
    <col min="15114" max="15114" width="9.28515625" style="33" customWidth="1"/>
    <col min="15115" max="15115" width="1.7109375" style="33" customWidth="1"/>
    <col min="15116" max="15116" width="3.85546875" style="33" customWidth="1"/>
    <col min="15117" max="15117" width="15.28515625" style="33" customWidth="1"/>
    <col min="15118" max="15118" width="5" style="33" customWidth="1"/>
    <col min="15119" max="15119" width="4.85546875" style="33" customWidth="1"/>
    <col min="15120" max="15120" width="32.140625" style="33" customWidth="1"/>
    <col min="15121" max="15360" width="9.140625" style="33"/>
    <col min="15361" max="15361" width="5" style="33" customWidth="1"/>
    <col min="15362" max="15362" width="17.5703125" style="33" customWidth="1"/>
    <col min="15363" max="15363" width="0.5703125" style="33" customWidth="1"/>
    <col min="15364" max="15364" width="3.7109375" style="33" customWidth="1"/>
    <col min="15365" max="15365" width="17.42578125" style="33" customWidth="1"/>
    <col min="15366" max="15367" width="1" style="33" customWidth="1"/>
    <col min="15368" max="15368" width="8.42578125" style="33" customWidth="1"/>
    <col min="15369" max="15369" width="10.140625" style="33" customWidth="1"/>
    <col min="15370" max="15370" width="9.28515625" style="33" customWidth="1"/>
    <col min="15371" max="15371" width="1.7109375" style="33" customWidth="1"/>
    <col min="15372" max="15372" width="3.85546875" style="33" customWidth="1"/>
    <col min="15373" max="15373" width="15.28515625" style="33" customWidth="1"/>
    <col min="15374" max="15374" width="5" style="33" customWidth="1"/>
    <col min="15375" max="15375" width="4.85546875" style="33" customWidth="1"/>
    <col min="15376" max="15376" width="32.140625" style="33" customWidth="1"/>
    <col min="15377" max="15616" width="9.140625" style="33"/>
    <col min="15617" max="15617" width="5" style="33" customWidth="1"/>
    <col min="15618" max="15618" width="17.5703125" style="33" customWidth="1"/>
    <col min="15619" max="15619" width="0.5703125" style="33" customWidth="1"/>
    <col min="15620" max="15620" width="3.7109375" style="33" customWidth="1"/>
    <col min="15621" max="15621" width="17.42578125" style="33" customWidth="1"/>
    <col min="15622" max="15623" width="1" style="33" customWidth="1"/>
    <col min="15624" max="15624" width="8.42578125" style="33" customWidth="1"/>
    <col min="15625" max="15625" width="10.140625" style="33" customWidth="1"/>
    <col min="15626" max="15626" width="9.28515625" style="33" customWidth="1"/>
    <col min="15627" max="15627" width="1.7109375" style="33" customWidth="1"/>
    <col min="15628" max="15628" width="3.85546875" style="33" customWidth="1"/>
    <col min="15629" max="15629" width="15.28515625" style="33" customWidth="1"/>
    <col min="15630" max="15630" width="5" style="33" customWidth="1"/>
    <col min="15631" max="15631" width="4.85546875" style="33" customWidth="1"/>
    <col min="15632" max="15632" width="32.140625" style="33" customWidth="1"/>
    <col min="15633" max="15872" width="9.140625" style="33"/>
    <col min="15873" max="15873" width="5" style="33" customWidth="1"/>
    <col min="15874" max="15874" width="17.5703125" style="33" customWidth="1"/>
    <col min="15875" max="15875" width="0.5703125" style="33" customWidth="1"/>
    <col min="15876" max="15876" width="3.7109375" style="33" customWidth="1"/>
    <col min="15877" max="15877" width="17.42578125" style="33" customWidth="1"/>
    <col min="15878" max="15879" width="1" style="33" customWidth="1"/>
    <col min="15880" max="15880" width="8.42578125" style="33" customWidth="1"/>
    <col min="15881" max="15881" width="10.140625" style="33" customWidth="1"/>
    <col min="15882" max="15882" width="9.28515625" style="33" customWidth="1"/>
    <col min="15883" max="15883" width="1.7109375" style="33" customWidth="1"/>
    <col min="15884" max="15884" width="3.85546875" style="33" customWidth="1"/>
    <col min="15885" max="15885" width="15.28515625" style="33" customWidth="1"/>
    <col min="15886" max="15886" width="5" style="33" customWidth="1"/>
    <col min="15887" max="15887" width="4.85546875" style="33" customWidth="1"/>
    <col min="15888" max="15888" width="32.140625" style="33" customWidth="1"/>
    <col min="15889" max="16128" width="9.140625" style="33"/>
    <col min="16129" max="16129" width="5" style="33" customWidth="1"/>
    <col min="16130" max="16130" width="17.5703125" style="33" customWidth="1"/>
    <col min="16131" max="16131" width="0.5703125" style="33" customWidth="1"/>
    <col min="16132" max="16132" width="3.7109375" style="33" customWidth="1"/>
    <col min="16133" max="16133" width="17.42578125" style="33" customWidth="1"/>
    <col min="16134" max="16135" width="1" style="33" customWidth="1"/>
    <col min="16136" max="16136" width="8.42578125" style="33" customWidth="1"/>
    <col min="16137" max="16137" width="10.140625" style="33" customWidth="1"/>
    <col min="16138" max="16138" width="9.28515625" style="33" customWidth="1"/>
    <col min="16139" max="16139" width="1.7109375" style="33" customWidth="1"/>
    <col min="16140" max="16140" width="3.85546875" style="33" customWidth="1"/>
    <col min="16141" max="16141" width="15.28515625" style="33" customWidth="1"/>
    <col min="16142" max="16142" width="5" style="33" customWidth="1"/>
    <col min="16143" max="16143" width="4.85546875" style="33" customWidth="1"/>
    <col min="16144" max="16144" width="32.140625" style="33" customWidth="1"/>
    <col min="16145" max="16384" width="9.140625" style="33"/>
  </cols>
  <sheetData>
    <row r="1" spans="1:16" ht="20.10000000000000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1" customHeight="1">
      <c r="A2" s="32"/>
      <c r="B2" s="32"/>
      <c r="C2" s="32"/>
      <c r="D2" s="32"/>
      <c r="E2" s="269" t="s">
        <v>69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32"/>
    </row>
    <row r="3" spans="1:16" ht="17.100000000000001" customHeight="1">
      <c r="A3" s="32"/>
      <c r="B3" s="32"/>
      <c r="C3" s="32"/>
      <c r="D3" s="32"/>
      <c r="E3" s="270" t="s">
        <v>235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32"/>
    </row>
    <row r="4" spans="1:16" ht="17.100000000000001" customHeight="1">
      <c r="A4" s="32"/>
      <c r="B4" s="32"/>
      <c r="C4" s="32"/>
      <c r="D4" s="32"/>
      <c r="E4" s="270" t="s">
        <v>71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32"/>
    </row>
    <row r="5" spans="1:16" ht="15" customHeight="1">
      <c r="A5" s="32"/>
      <c r="B5" s="270" t="s">
        <v>72</v>
      </c>
      <c r="C5" s="270"/>
      <c r="D5" s="270"/>
      <c r="E5" s="270"/>
      <c r="F5" s="270"/>
      <c r="G5" s="270" t="s">
        <v>73</v>
      </c>
      <c r="H5" s="270"/>
      <c r="I5" s="270"/>
      <c r="J5" s="270"/>
      <c r="K5" s="270"/>
      <c r="L5" s="270"/>
      <c r="M5" s="270"/>
      <c r="N5" s="270"/>
      <c r="O5" s="270"/>
      <c r="P5" s="32"/>
    </row>
    <row r="6" spans="1:16" ht="15" customHeight="1">
      <c r="A6" s="32"/>
      <c r="B6" s="271" t="s">
        <v>236</v>
      </c>
      <c r="C6" s="271"/>
      <c r="D6" s="271"/>
      <c r="E6" s="271"/>
      <c r="F6" s="271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" customHeight="1">
      <c r="A7" s="32"/>
      <c r="B7" s="34" t="s">
        <v>74</v>
      </c>
      <c r="C7" s="32"/>
      <c r="D7" s="266" t="s">
        <v>75</v>
      </c>
      <c r="E7" s="266"/>
      <c r="F7" s="266"/>
      <c r="G7" s="266"/>
      <c r="H7" s="266"/>
      <c r="I7" s="266"/>
      <c r="J7" s="266"/>
      <c r="K7" s="32"/>
      <c r="L7" s="266" t="s">
        <v>76</v>
      </c>
      <c r="M7" s="266"/>
      <c r="N7" s="32"/>
      <c r="O7" s="32"/>
      <c r="P7" s="32"/>
    </row>
    <row r="8" spans="1:16" ht="30" customHeight="1">
      <c r="A8" s="32"/>
      <c r="B8" s="267" t="s">
        <v>7</v>
      </c>
      <c r="C8" s="267"/>
      <c r="D8" s="267"/>
      <c r="E8" s="267"/>
      <c r="F8" s="268" t="s">
        <v>77</v>
      </c>
      <c r="G8" s="268"/>
      <c r="H8" s="268"/>
      <c r="I8" s="39" t="s">
        <v>78</v>
      </c>
      <c r="J8" s="268" t="s">
        <v>79</v>
      </c>
      <c r="K8" s="268"/>
      <c r="L8" s="268"/>
      <c r="M8" s="39" t="s">
        <v>80</v>
      </c>
      <c r="N8" s="32"/>
      <c r="O8" s="32"/>
      <c r="P8" s="32"/>
    </row>
    <row r="9" spans="1:16" ht="9.9499999999999993" customHeight="1">
      <c r="A9" s="32"/>
      <c r="B9" s="263" t="s">
        <v>12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32"/>
      <c r="O9" s="32"/>
      <c r="P9" s="32"/>
    </row>
    <row r="10" spans="1:16" ht="9.9499999999999993" customHeight="1">
      <c r="A10" s="32"/>
      <c r="B10" s="264" t="s">
        <v>81</v>
      </c>
      <c r="C10" s="264"/>
      <c r="D10" s="264"/>
      <c r="E10" s="264"/>
      <c r="F10" s="264"/>
      <c r="G10" s="264"/>
      <c r="H10" s="38">
        <v>0</v>
      </c>
      <c r="I10" s="38">
        <v>0</v>
      </c>
      <c r="J10" s="265">
        <v>0</v>
      </c>
      <c r="K10" s="265"/>
      <c r="L10" s="265"/>
      <c r="M10" s="38">
        <v>0</v>
      </c>
      <c r="N10" s="32"/>
      <c r="O10" s="32"/>
      <c r="P10" s="32"/>
    </row>
    <row r="11" spans="1:16" ht="9.9499999999999993" customHeight="1">
      <c r="A11" s="32"/>
      <c r="B11" s="264" t="s">
        <v>82</v>
      </c>
      <c r="C11" s="264"/>
      <c r="D11" s="264"/>
      <c r="E11" s="264"/>
      <c r="F11" s="264"/>
      <c r="G11" s="264"/>
      <c r="H11" s="38">
        <v>0</v>
      </c>
      <c r="I11" s="38">
        <v>0</v>
      </c>
      <c r="J11" s="265">
        <v>0</v>
      </c>
      <c r="K11" s="265"/>
      <c r="L11" s="265"/>
      <c r="M11" s="38">
        <v>0</v>
      </c>
      <c r="N11" s="32"/>
      <c r="O11" s="32"/>
      <c r="P11" s="32"/>
    </row>
    <row r="12" spans="1:16" ht="9.9499999999999993" customHeight="1">
      <c r="A12" s="32"/>
      <c r="B12" s="264" t="s">
        <v>83</v>
      </c>
      <c r="C12" s="264"/>
      <c r="D12" s="264"/>
      <c r="E12" s="264"/>
      <c r="F12" s="264"/>
      <c r="G12" s="264"/>
      <c r="H12" s="38"/>
      <c r="I12" s="38"/>
      <c r="J12" s="265"/>
      <c r="K12" s="265"/>
      <c r="L12" s="265"/>
      <c r="M12" s="38"/>
      <c r="N12" s="32"/>
      <c r="O12" s="32"/>
      <c r="P12" s="32"/>
    </row>
    <row r="13" spans="1:16" ht="9.9499999999999993" customHeight="1">
      <c r="A13" s="32"/>
      <c r="B13" s="264" t="s">
        <v>84</v>
      </c>
      <c r="C13" s="264"/>
      <c r="D13" s="264"/>
      <c r="E13" s="264"/>
      <c r="F13" s="264"/>
      <c r="G13" s="264"/>
      <c r="H13" s="38">
        <v>0</v>
      </c>
      <c r="I13" s="38">
        <v>0</v>
      </c>
      <c r="J13" s="265">
        <v>0</v>
      </c>
      <c r="K13" s="265"/>
      <c r="L13" s="265"/>
      <c r="M13" s="38">
        <v>0</v>
      </c>
      <c r="N13" s="32"/>
      <c r="O13" s="32"/>
      <c r="P13" s="32"/>
    </row>
    <row r="14" spans="1:16" ht="9.9499999999999993" customHeight="1">
      <c r="A14" s="32"/>
      <c r="B14" s="264" t="s">
        <v>85</v>
      </c>
      <c r="C14" s="264"/>
      <c r="D14" s="264"/>
      <c r="E14" s="264"/>
      <c r="F14" s="264"/>
      <c r="G14" s="264"/>
      <c r="H14" s="38">
        <v>0</v>
      </c>
      <c r="I14" s="38">
        <v>0</v>
      </c>
      <c r="J14" s="265">
        <v>0</v>
      </c>
      <c r="K14" s="265"/>
      <c r="L14" s="265"/>
      <c r="M14" s="38">
        <v>0</v>
      </c>
      <c r="N14" s="32"/>
      <c r="O14" s="32"/>
      <c r="P14" s="32"/>
    </row>
    <row r="15" spans="1:16" ht="9.9499999999999993" customHeight="1">
      <c r="A15" s="32"/>
      <c r="B15" s="264" t="s">
        <v>86</v>
      </c>
      <c r="C15" s="264"/>
      <c r="D15" s="264"/>
      <c r="E15" s="264"/>
      <c r="F15" s="264"/>
      <c r="G15" s="264"/>
      <c r="H15" s="38">
        <v>0</v>
      </c>
      <c r="I15" s="38">
        <v>0</v>
      </c>
      <c r="J15" s="265">
        <v>0</v>
      </c>
      <c r="K15" s="265"/>
      <c r="L15" s="265"/>
      <c r="M15" s="38">
        <v>0</v>
      </c>
      <c r="N15" s="32"/>
      <c r="O15" s="32"/>
      <c r="P15" s="32"/>
    </row>
    <row r="16" spans="1:16" ht="9.9499999999999993" customHeight="1">
      <c r="A16" s="32"/>
      <c r="B16" s="264" t="s">
        <v>87</v>
      </c>
      <c r="C16" s="264"/>
      <c r="D16" s="264"/>
      <c r="E16" s="264"/>
      <c r="F16" s="264"/>
      <c r="G16" s="264"/>
      <c r="H16" s="38">
        <v>0</v>
      </c>
      <c r="I16" s="38">
        <v>0</v>
      </c>
      <c r="J16" s="265">
        <v>0</v>
      </c>
      <c r="K16" s="265"/>
      <c r="L16" s="265"/>
      <c r="M16" s="38">
        <v>0</v>
      </c>
      <c r="N16" s="32"/>
      <c r="O16" s="32"/>
      <c r="P16" s="32"/>
    </row>
    <row r="17" spans="1:16" ht="9.9499999999999993" customHeight="1">
      <c r="A17" s="32"/>
      <c r="B17" s="264" t="s">
        <v>88</v>
      </c>
      <c r="C17" s="264"/>
      <c r="D17" s="264"/>
      <c r="E17" s="264"/>
      <c r="F17" s="264"/>
      <c r="G17" s="264"/>
      <c r="H17" s="38">
        <v>2000</v>
      </c>
      <c r="I17" s="38">
        <v>1.33</v>
      </c>
      <c r="J17" s="265">
        <v>89.77</v>
      </c>
      <c r="K17" s="265"/>
      <c r="L17" s="265"/>
      <c r="M17" s="38">
        <v>88.52</v>
      </c>
      <c r="N17" s="32"/>
      <c r="O17" s="32"/>
      <c r="P17" s="32"/>
    </row>
    <row r="18" spans="1:16" ht="9.9499999999999993" customHeight="1">
      <c r="A18" s="32"/>
      <c r="B18" s="264" t="s">
        <v>89</v>
      </c>
      <c r="C18" s="264"/>
      <c r="D18" s="264"/>
      <c r="E18" s="264"/>
      <c r="F18" s="264"/>
      <c r="G18" s="264"/>
      <c r="H18" s="38">
        <v>9.5399999999999991</v>
      </c>
      <c r="I18" s="38">
        <v>0.01</v>
      </c>
      <c r="J18" s="265">
        <v>0.43</v>
      </c>
      <c r="K18" s="265"/>
      <c r="L18" s="265"/>
      <c r="M18" s="38">
        <v>0.42</v>
      </c>
      <c r="N18" s="32"/>
      <c r="O18" s="32"/>
      <c r="P18" s="32"/>
    </row>
    <row r="19" spans="1:16" ht="9.9499999999999993" customHeight="1">
      <c r="A19" s="32"/>
      <c r="B19" s="264" t="s">
        <v>90</v>
      </c>
      <c r="C19" s="264"/>
      <c r="D19" s="264"/>
      <c r="E19" s="264"/>
      <c r="F19" s="264"/>
      <c r="G19" s="264"/>
      <c r="H19" s="38">
        <v>0</v>
      </c>
      <c r="I19" s="38">
        <v>0</v>
      </c>
      <c r="J19" s="265">
        <v>0</v>
      </c>
      <c r="K19" s="265"/>
      <c r="L19" s="265"/>
      <c r="M19" s="38">
        <v>0</v>
      </c>
      <c r="N19" s="32"/>
      <c r="O19" s="32"/>
      <c r="P19" s="32"/>
    </row>
    <row r="20" spans="1:16" ht="9.9499999999999993" customHeight="1">
      <c r="A20" s="32"/>
      <c r="B20" s="264" t="s">
        <v>91</v>
      </c>
      <c r="C20" s="264"/>
      <c r="D20" s="264"/>
      <c r="E20" s="264"/>
      <c r="F20" s="264"/>
      <c r="G20" s="264"/>
      <c r="H20" s="38">
        <v>0</v>
      </c>
      <c r="I20" s="38">
        <v>0</v>
      </c>
      <c r="J20" s="265">
        <v>0</v>
      </c>
      <c r="K20" s="265"/>
      <c r="L20" s="265"/>
      <c r="M20" s="38">
        <v>0</v>
      </c>
      <c r="N20" s="32"/>
      <c r="O20" s="32"/>
      <c r="P20" s="32"/>
    </row>
    <row r="21" spans="1:16" ht="9.9499999999999993" customHeight="1">
      <c r="A21" s="32"/>
      <c r="B21" s="264" t="s">
        <v>92</v>
      </c>
      <c r="C21" s="264"/>
      <c r="D21" s="264"/>
      <c r="E21" s="264"/>
      <c r="F21" s="264"/>
      <c r="G21" s="264"/>
      <c r="H21" s="38">
        <v>0</v>
      </c>
      <c r="I21" s="38">
        <v>0</v>
      </c>
      <c r="J21" s="265">
        <v>0</v>
      </c>
      <c r="K21" s="265"/>
      <c r="L21" s="265"/>
      <c r="M21" s="38">
        <v>0</v>
      </c>
      <c r="N21" s="32"/>
      <c r="O21" s="32"/>
      <c r="P21" s="32"/>
    </row>
    <row r="22" spans="1:16" ht="9.9499999999999993" customHeight="1">
      <c r="A22" s="32"/>
      <c r="B22" s="264" t="s">
        <v>93</v>
      </c>
      <c r="C22" s="264"/>
      <c r="D22" s="264"/>
      <c r="E22" s="264"/>
      <c r="F22" s="264"/>
      <c r="G22" s="264"/>
      <c r="H22" s="38">
        <v>0</v>
      </c>
      <c r="I22" s="38">
        <v>0</v>
      </c>
      <c r="J22" s="265">
        <v>0</v>
      </c>
      <c r="K22" s="265"/>
      <c r="L22" s="265"/>
      <c r="M22" s="38">
        <v>0</v>
      </c>
      <c r="N22" s="32"/>
      <c r="O22" s="32"/>
      <c r="P22" s="32"/>
    </row>
    <row r="23" spans="1:16" ht="9.9499999999999993" customHeight="1">
      <c r="A23" s="32"/>
      <c r="B23" s="264" t="s">
        <v>94</v>
      </c>
      <c r="C23" s="264"/>
      <c r="D23" s="264"/>
      <c r="E23" s="264"/>
      <c r="F23" s="264"/>
      <c r="G23" s="264"/>
      <c r="H23" s="38">
        <v>0</v>
      </c>
      <c r="I23" s="38">
        <v>0</v>
      </c>
      <c r="J23" s="265">
        <v>0</v>
      </c>
      <c r="K23" s="265"/>
      <c r="L23" s="265"/>
      <c r="M23" s="38">
        <v>0</v>
      </c>
      <c r="N23" s="32"/>
      <c r="O23" s="32"/>
      <c r="P23" s="32"/>
    </row>
    <row r="24" spans="1:16" ht="9.9499999999999993" customHeight="1">
      <c r="A24" s="32"/>
      <c r="B24" s="264" t="s">
        <v>95</v>
      </c>
      <c r="C24" s="264"/>
      <c r="D24" s="264"/>
      <c r="E24" s="264"/>
      <c r="F24" s="264"/>
      <c r="G24" s="264"/>
      <c r="H24" s="38"/>
      <c r="I24" s="38"/>
      <c r="J24" s="265"/>
      <c r="K24" s="265"/>
      <c r="L24" s="265"/>
      <c r="M24" s="38"/>
      <c r="N24" s="32"/>
      <c r="O24" s="32"/>
      <c r="P24" s="32"/>
    </row>
    <row r="25" spans="1:16" ht="9.9499999999999993" customHeight="1">
      <c r="A25" s="32"/>
      <c r="B25" s="264" t="s">
        <v>96</v>
      </c>
      <c r="C25" s="264"/>
      <c r="D25" s="264"/>
      <c r="E25" s="264"/>
      <c r="F25" s="264"/>
      <c r="G25" s="264"/>
      <c r="H25" s="38">
        <v>0</v>
      </c>
      <c r="I25" s="38">
        <v>0</v>
      </c>
      <c r="J25" s="265">
        <v>0</v>
      </c>
      <c r="K25" s="265"/>
      <c r="L25" s="265"/>
      <c r="M25" s="38">
        <v>0</v>
      </c>
      <c r="N25" s="32"/>
      <c r="O25" s="32"/>
      <c r="P25" s="32"/>
    </row>
    <row r="26" spans="1:16" ht="9.9499999999999993" customHeight="1">
      <c r="A26" s="32"/>
      <c r="B26" s="264" t="s">
        <v>97</v>
      </c>
      <c r="C26" s="264"/>
      <c r="D26" s="264"/>
      <c r="E26" s="264"/>
      <c r="F26" s="264"/>
      <c r="G26" s="264"/>
      <c r="H26" s="38">
        <v>37.5</v>
      </c>
      <c r="I26" s="38">
        <v>0.03</v>
      </c>
      <c r="J26" s="265">
        <v>1.68</v>
      </c>
      <c r="K26" s="265"/>
      <c r="L26" s="265"/>
      <c r="M26" s="38">
        <v>1.66</v>
      </c>
      <c r="N26" s="32"/>
      <c r="O26" s="32"/>
      <c r="P26" s="32"/>
    </row>
    <row r="27" spans="1:16" ht="9.9499999999999993" customHeight="1">
      <c r="A27" s="32"/>
      <c r="B27" s="264" t="s">
        <v>98</v>
      </c>
      <c r="C27" s="264"/>
      <c r="D27" s="264"/>
      <c r="E27" s="264"/>
      <c r="F27" s="264"/>
      <c r="G27" s="264"/>
      <c r="H27" s="38">
        <v>0</v>
      </c>
      <c r="I27" s="38">
        <v>0</v>
      </c>
      <c r="J27" s="265">
        <v>0</v>
      </c>
      <c r="K27" s="265"/>
      <c r="L27" s="265"/>
      <c r="M27" s="38">
        <v>0</v>
      </c>
      <c r="N27" s="32"/>
      <c r="O27" s="32"/>
      <c r="P27" s="32"/>
    </row>
    <row r="28" spans="1:16" ht="9.9499999999999993" customHeight="1">
      <c r="A28" s="32"/>
      <c r="B28" s="264" t="s">
        <v>99</v>
      </c>
      <c r="C28" s="264"/>
      <c r="D28" s="264"/>
      <c r="E28" s="264"/>
      <c r="F28" s="264"/>
      <c r="G28" s="264"/>
      <c r="H28" s="38">
        <v>0</v>
      </c>
      <c r="I28" s="38">
        <v>0</v>
      </c>
      <c r="J28" s="265">
        <v>0</v>
      </c>
      <c r="K28" s="265"/>
      <c r="L28" s="265"/>
      <c r="M28" s="38">
        <v>0</v>
      </c>
      <c r="N28" s="32"/>
      <c r="O28" s="32"/>
      <c r="P28" s="32"/>
    </row>
    <row r="29" spans="1:16" ht="9.9499999999999993" customHeight="1">
      <c r="A29" s="32"/>
      <c r="B29" s="264" t="s">
        <v>100</v>
      </c>
      <c r="C29" s="264"/>
      <c r="D29" s="264"/>
      <c r="E29" s="264"/>
      <c r="F29" s="264"/>
      <c r="G29" s="264"/>
      <c r="H29" s="38">
        <v>0</v>
      </c>
      <c r="I29" s="38">
        <v>0</v>
      </c>
      <c r="J29" s="265">
        <v>0</v>
      </c>
      <c r="K29" s="265"/>
      <c r="L29" s="265"/>
      <c r="M29" s="38">
        <v>0</v>
      </c>
      <c r="N29" s="32"/>
      <c r="O29" s="32"/>
      <c r="P29" s="32"/>
    </row>
    <row r="30" spans="1:16" ht="9.9499999999999993" customHeight="1">
      <c r="A30" s="32"/>
      <c r="B30" s="264" t="s">
        <v>101</v>
      </c>
      <c r="C30" s="264"/>
      <c r="D30" s="264"/>
      <c r="E30" s="264"/>
      <c r="F30" s="264"/>
      <c r="G30" s="264"/>
      <c r="H30" s="38">
        <v>0</v>
      </c>
      <c r="I30" s="38">
        <v>0</v>
      </c>
      <c r="J30" s="265">
        <v>0</v>
      </c>
      <c r="K30" s="265"/>
      <c r="L30" s="265"/>
      <c r="M30" s="38">
        <v>0</v>
      </c>
      <c r="N30" s="32"/>
      <c r="O30" s="32"/>
      <c r="P30" s="32"/>
    </row>
    <row r="31" spans="1:16" ht="9.9499999999999993" customHeight="1">
      <c r="A31" s="32"/>
      <c r="B31" s="264" t="s">
        <v>102</v>
      </c>
      <c r="C31" s="264"/>
      <c r="D31" s="264"/>
      <c r="E31" s="264"/>
      <c r="F31" s="264"/>
      <c r="G31" s="264"/>
      <c r="H31" s="38">
        <v>0</v>
      </c>
      <c r="I31" s="38">
        <v>0</v>
      </c>
      <c r="J31" s="265">
        <v>0</v>
      </c>
      <c r="K31" s="265"/>
      <c r="L31" s="265"/>
      <c r="M31" s="38">
        <v>0</v>
      </c>
      <c r="N31" s="32"/>
      <c r="O31" s="32"/>
      <c r="P31" s="32"/>
    </row>
    <row r="32" spans="1:16" ht="9.9499999999999993" customHeight="1">
      <c r="A32" s="32"/>
      <c r="B32" s="264" t="s">
        <v>103</v>
      </c>
      <c r="C32" s="264"/>
      <c r="D32" s="264"/>
      <c r="E32" s="264"/>
      <c r="F32" s="264"/>
      <c r="G32" s="264"/>
      <c r="H32" s="38">
        <v>0</v>
      </c>
      <c r="I32" s="38">
        <v>0</v>
      </c>
      <c r="J32" s="265">
        <v>0</v>
      </c>
      <c r="K32" s="265"/>
      <c r="L32" s="265"/>
      <c r="M32" s="38">
        <v>0</v>
      </c>
      <c r="N32" s="32"/>
      <c r="O32" s="32"/>
      <c r="P32" s="32"/>
    </row>
    <row r="33" spans="1:16" ht="9.9499999999999993" customHeight="1">
      <c r="A33" s="32"/>
      <c r="B33" s="264" t="s">
        <v>104</v>
      </c>
      <c r="C33" s="264"/>
      <c r="D33" s="264"/>
      <c r="E33" s="264"/>
      <c r="F33" s="264"/>
      <c r="G33" s="264"/>
      <c r="H33" s="38">
        <v>0</v>
      </c>
      <c r="I33" s="38">
        <v>0</v>
      </c>
      <c r="J33" s="265">
        <v>0</v>
      </c>
      <c r="K33" s="265"/>
      <c r="L33" s="265"/>
      <c r="M33" s="38">
        <v>0</v>
      </c>
      <c r="N33" s="32"/>
      <c r="O33" s="32"/>
      <c r="P33" s="32"/>
    </row>
    <row r="34" spans="1:16" ht="9.9499999999999993" customHeight="1">
      <c r="A34" s="32"/>
      <c r="B34" s="257" t="s">
        <v>18</v>
      </c>
      <c r="C34" s="257"/>
      <c r="D34" s="257"/>
      <c r="E34" s="257"/>
      <c r="F34" s="258">
        <v>2047.04</v>
      </c>
      <c r="G34" s="258"/>
      <c r="H34" s="258"/>
      <c r="I34" s="36">
        <v>1.37</v>
      </c>
      <c r="J34" s="259">
        <v>91.88</v>
      </c>
      <c r="K34" s="259"/>
      <c r="L34" s="259"/>
      <c r="M34" s="36">
        <v>90.6</v>
      </c>
      <c r="N34" s="32"/>
      <c r="O34" s="32"/>
      <c r="P34" s="32"/>
    </row>
    <row r="35" spans="1:16" ht="9.9499999999999993" customHeight="1">
      <c r="A35" s="32"/>
      <c r="B35" s="263" t="s">
        <v>105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32"/>
      <c r="O35" s="32"/>
      <c r="P35" s="32"/>
    </row>
    <row r="36" spans="1:16" ht="9.9499999999999993" customHeight="1">
      <c r="A36" s="32"/>
      <c r="B36" s="264" t="s">
        <v>106</v>
      </c>
      <c r="C36" s="264"/>
      <c r="D36" s="264"/>
      <c r="E36" s="264"/>
      <c r="F36" s="264"/>
      <c r="G36" s="264"/>
      <c r="H36" s="38">
        <v>60</v>
      </c>
      <c r="I36" s="38">
        <v>0.04</v>
      </c>
      <c r="J36" s="265">
        <v>2.69</v>
      </c>
      <c r="K36" s="265"/>
      <c r="L36" s="265"/>
      <c r="M36" s="38">
        <v>2.66</v>
      </c>
      <c r="N36" s="32"/>
      <c r="O36" s="32"/>
      <c r="P36" s="32"/>
    </row>
    <row r="37" spans="1:16" ht="9.9499999999999993" customHeight="1">
      <c r="A37" s="32"/>
      <c r="B37" s="264" t="s">
        <v>107</v>
      </c>
      <c r="C37" s="264"/>
      <c r="D37" s="264"/>
      <c r="E37" s="264"/>
      <c r="F37" s="264"/>
      <c r="G37" s="264"/>
      <c r="H37" s="38"/>
      <c r="I37" s="38"/>
      <c r="J37" s="265"/>
      <c r="K37" s="265"/>
      <c r="L37" s="265"/>
      <c r="M37" s="38"/>
      <c r="N37" s="32"/>
      <c r="O37" s="32"/>
      <c r="P37" s="32"/>
    </row>
    <row r="38" spans="1:16" ht="9.9499999999999993" customHeight="1">
      <c r="A38" s="32"/>
      <c r="B38" s="264" t="s">
        <v>108</v>
      </c>
      <c r="C38" s="264"/>
      <c r="D38" s="264"/>
      <c r="E38" s="264"/>
      <c r="F38" s="264"/>
      <c r="G38" s="264"/>
      <c r="H38" s="38">
        <v>61.41</v>
      </c>
      <c r="I38" s="38">
        <v>0.04</v>
      </c>
      <c r="J38" s="265">
        <v>2.76</v>
      </c>
      <c r="K38" s="265"/>
      <c r="L38" s="265"/>
      <c r="M38" s="38">
        <v>2.72</v>
      </c>
      <c r="N38" s="32"/>
      <c r="O38" s="32"/>
      <c r="P38" s="32"/>
    </row>
    <row r="39" spans="1:16" ht="9.9499999999999993" customHeight="1">
      <c r="A39" s="32"/>
      <c r="B39" s="264" t="s">
        <v>109</v>
      </c>
      <c r="C39" s="264"/>
      <c r="D39" s="264"/>
      <c r="E39" s="264"/>
      <c r="F39" s="264"/>
      <c r="G39" s="264"/>
      <c r="H39" s="38">
        <v>0</v>
      </c>
      <c r="I39" s="38">
        <v>0</v>
      </c>
      <c r="J39" s="265">
        <v>0</v>
      </c>
      <c r="K39" s="265"/>
      <c r="L39" s="265"/>
      <c r="M39" s="38">
        <v>0</v>
      </c>
      <c r="N39" s="32"/>
      <c r="O39" s="32"/>
      <c r="P39" s="32"/>
    </row>
    <row r="40" spans="1:16" ht="9.9499999999999993" customHeight="1">
      <c r="A40" s="32"/>
      <c r="B40" s="264" t="s">
        <v>110</v>
      </c>
      <c r="C40" s="264"/>
      <c r="D40" s="264"/>
      <c r="E40" s="264"/>
      <c r="F40" s="264"/>
      <c r="G40" s="264"/>
      <c r="H40" s="38">
        <v>0</v>
      </c>
      <c r="I40" s="38">
        <v>0</v>
      </c>
      <c r="J40" s="265">
        <v>0</v>
      </c>
      <c r="K40" s="265"/>
      <c r="L40" s="265"/>
      <c r="M40" s="38">
        <v>0</v>
      </c>
      <c r="N40" s="32"/>
      <c r="O40" s="32"/>
      <c r="P40" s="32"/>
    </row>
    <row r="41" spans="1:16" ht="9.9499999999999993" customHeight="1">
      <c r="A41" s="32"/>
      <c r="B41" s="264" t="s">
        <v>111</v>
      </c>
      <c r="C41" s="264"/>
      <c r="D41" s="264"/>
      <c r="E41" s="264"/>
      <c r="F41" s="264"/>
      <c r="G41" s="264"/>
      <c r="H41" s="38">
        <v>0</v>
      </c>
      <c r="I41" s="38">
        <v>0</v>
      </c>
      <c r="J41" s="265">
        <v>0</v>
      </c>
      <c r="K41" s="265"/>
      <c r="L41" s="265"/>
      <c r="M41" s="38">
        <v>0</v>
      </c>
      <c r="N41" s="32"/>
      <c r="O41" s="32"/>
      <c r="P41" s="32"/>
    </row>
    <row r="42" spans="1:16" ht="9.9499999999999993" customHeight="1">
      <c r="A42" s="32"/>
      <c r="B42" s="264" t="s">
        <v>112</v>
      </c>
      <c r="C42" s="264"/>
      <c r="D42" s="264"/>
      <c r="E42" s="264"/>
      <c r="F42" s="264"/>
      <c r="G42" s="264"/>
      <c r="H42" s="38">
        <v>0</v>
      </c>
      <c r="I42" s="38">
        <v>0</v>
      </c>
      <c r="J42" s="265">
        <v>0</v>
      </c>
      <c r="K42" s="265"/>
      <c r="L42" s="265"/>
      <c r="M42" s="38">
        <v>0</v>
      </c>
      <c r="N42" s="32"/>
      <c r="O42" s="32"/>
      <c r="P42" s="32"/>
    </row>
    <row r="43" spans="1:16" ht="9.9499999999999993" customHeight="1">
      <c r="A43" s="32"/>
      <c r="B43" s="264" t="s">
        <v>113</v>
      </c>
      <c r="C43" s="264"/>
      <c r="D43" s="264"/>
      <c r="E43" s="264"/>
      <c r="F43" s="264"/>
      <c r="G43" s="264"/>
      <c r="H43" s="38">
        <v>0</v>
      </c>
      <c r="I43" s="38">
        <v>0</v>
      </c>
      <c r="J43" s="265">
        <v>0</v>
      </c>
      <c r="K43" s="265"/>
      <c r="L43" s="265"/>
      <c r="M43" s="38">
        <v>0</v>
      </c>
      <c r="N43" s="32"/>
      <c r="O43" s="32"/>
      <c r="P43" s="32"/>
    </row>
    <row r="44" spans="1:16" ht="9.9499999999999993" customHeight="1">
      <c r="A44" s="32"/>
      <c r="B44" s="264" t="s">
        <v>114</v>
      </c>
      <c r="C44" s="264"/>
      <c r="D44" s="264"/>
      <c r="E44" s="264"/>
      <c r="F44" s="264"/>
      <c r="G44" s="264"/>
      <c r="H44" s="38">
        <v>0</v>
      </c>
      <c r="I44" s="38">
        <v>0</v>
      </c>
      <c r="J44" s="265">
        <v>0</v>
      </c>
      <c r="K44" s="265"/>
      <c r="L44" s="265"/>
      <c r="M44" s="38">
        <v>0</v>
      </c>
      <c r="N44" s="32"/>
      <c r="O44" s="32"/>
      <c r="P44" s="32"/>
    </row>
    <row r="45" spans="1:16" ht="9.9499999999999993" customHeight="1">
      <c r="A45" s="32"/>
      <c r="B45" s="264" t="s">
        <v>115</v>
      </c>
      <c r="C45" s="264"/>
      <c r="D45" s="264"/>
      <c r="E45" s="264"/>
      <c r="F45" s="264"/>
      <c r="G45" s="264"/>
      <c r="H45" s="38">
        <v>0</v>
      </c>
      <c r="I45" s="38">
        <v>0</v>
      </c>
      <c r="J45" s="265">
        <v>0</v>
      </c>
      <c r="K45" s="265"/>
      <c r="L45" s="265"/>
      <c r="M45" s="38">
        <v>0</v>
      </c>
      <c r="N45" s="32"/>
      <c r="O45" s="32"/>
      <c r="P45" s="32"/>
    </row>
    <row r="46" spans="1:16" ht="9.9499999999999993" customHeight="1">
      <c r="A46" s="32"/>
      <c r="B46" s="264" t="s">
        <v>116</v>
      </c>
      <c r="C46" s="264"/>
      <c r="D46" s="264"/>
      <c r="E46" s="264"/>
      <c r="F46" s="264"/>
      <c r="G46" s="264"/>
      <c r="H46" s="38">
        <v>0</v>
      </c>
      <c r="I46" s="38">
        <v>0</v>
      </c>
      <c r="J46" s="265">
        <v>0</v>
      </c>
      <c r="K46" s="265"/>
      <c r="L46" s="265"/>
      <c r="M46" s="38">
        <v>0</v>
      </c>
      <c r="N46" s="32"/>
      <c r="O46" s="32"/>
      <c r="P46" s="32"/>
    </row>
    <row r="47" spans="1:16" ht="9.9499999999999993" customHeight="1">
      <c r="A47" s="32"/>
      <c r="B47" s="264" t="s">
        <v>117</v>
      </c>
      <c r="C47" s="264"/>
      <c r="D47" s="264"/>
      <c r="E47" s="264"/>
      <c r="F47" s="264"/>
      <c r="G47" s="264"/>
      <c r="H47" s="38">
        <v>54</v>
      </c>
      <c r="I47" s="38">
        <v>0.04</v>
      </c>
      <c r="J47" s="265">
        <v>2.42</v>
      </c>
      <c r="K47" s="265"/>
      <c r="L47" s="265"/>
      <c r="M47" s="38">
        <v>2.39</v>
      </c>
      <c r="N47" s="32"/>
      <c r="O47" s="32"/>
      <c r="P47" s="32"/>
    </row>
    <row r="48" spans="1:16" ht="9.9499999999999993" customHeight="1">
      <c r="A48" s="32"/>
      <c r="B48" s="264" t="s">
        <v>118</v>
      </c>
      <c r="C48" s="264"/>
      <c r="D48" s="264"/>
      <c r="E48" s="264"/>
      <c r="F48" s="264"/>
      <c r="G48" s="264"/>
      <c r="H48" s="38">
        <v>0</v>
      </c>
      <c r="I48" s="38">
        <v>0</v>
      </c>
      <c r="J48" s="265">
        <v>0</v>
      </c>
      <c r="K48" s="265"/>
      <c r="L48" s="265"/>
      <c r="M48" s="38">
        <v>0</v>
      </c>
      <c r="N48" s="32"/>
      <c r="O48" s="32"/>
      <c r="P48" s="32"/>
    </row>
    <row r="49" spans="1:16" ht="9.9499999999999993" customHeight="1">
      <c r="A49" s="32"/>
      <c r="B49" s="257" t="s">
        <v>119</v>
      </c>
      <c r="C49" s="257"/>
      <c r="D49" s="257"/>
      <c r="E49" s="257"/>
      <c r="F49" s="258">
        <v>175.41</v>
      </c>
      <c r="G49" s="258"/>
      <c r="H49" s="258"/>
      <c r="I49" s="36">
        <v>0.12</v>
      </c>
      <c r="J49" s="259">
        <v>7.87</v>
      </c>
      <c r="K49" s="259"/>
      <c r="L49" s="259"/>
      <c r="M49" s="36">
        <v>7.77</v>
      </c>
      <c r="N49" s="32"/>
      <c r="O49" s="32"/>
      <c r="P49" s="32"/>
    </row>
    <row r="50" spans="1:16" ht="9.9499999999999993" customHeight="1">
      <c r="A50" s="32"/>
      <c r="B50" s="263" t="s">
        <v>30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32"/>
      <c r="O50" s="32"/>
      <c r="P50" s="32"/>
    </row>
    <row r="51" spans="1:16" ht="9.9499999999999993" customHeight="1">
      <c r="A51" s="32"/>
      <c r="B51" s="264" t="s">
        <v>120</v>
      </c>
      <c r="C51" s="264"/>
      <c r="D51" s="264"/>
      <c r="E51" s="264"/>
      <c r="F51" s="264"/>
      <c r="G51" s="264"/>
      <c r="H51" s="38">
        <v>5.35</v>
      </c>
      <c r="I51" s="38">
        <v>0</v>
      </c>
      <c r="J51" s="265">
        <v>0.24</v>
      </c>
      <c r="K51" s="265"/>
      <c r="L51" s="265"/>
      <c r="M51" s="38">
        <v>0.24</v>
      </c>
      <c r="N51" s="32"/>
      <c r="O51" s="32"/>
      <c r="P51" s="32"/>
    </row>
    <row r="52" spans="1:16" ht="9.9499999999999993" customHeight="1">
      <c r="A52" s="32"/>
      <c r="B52" s="257" t="s">
        <v>121</v>
      </c>
      <c r="C52" s="257"/>
      <c r="D52" s="257"/>
      <c r="E52" s="257"/>
      <c r="F52" s="258">
        <v>5.35</v>
      </c>
      <c r="G52" s="258"/>
      <c r="H52" s="258"/>
      <c r="I52" s="36">
        <v>0</v>
      </c>
      <c r="J52" s="259">
        <v>0.24</v>
      </c>
      <c r="K52" s="259"/>
      <c r="L52" s="259"/>
      <c r="M52" s="36">
        <v>0.24</v>
      </c>
      <c r="N52" s="32"/>
      <c r="O52" s="32"/>
      <c r="P52" s="32"/>
    </row>
    <row r="53" spans="1:16" ht="9.9499999999999993" customHeight="1">
      <c r="A53" s="32"/>
      <c r="B53" s="260" t="s">
        <v>122</v>
      </c>
      <c r="C53" s="260"/>
      <c r="D53" s="260"/>
      <c r="E53" s="260"/>
      <c r="F53" s="261">
        <v>2227.8000000000002</v>
      </c>
      <c r="G53" s="261"/>
      <c r="H53" s="261"/>
      <c r="I53" s="37">
        <v>1.49</v>
      </c>
      <c r="J53" s="262">
        <v>99.99</v>
      </c>
      <c r="K53" s="262"/>
      <c r="L53" s="262"/>
      <c r="M53" s="37">
        <v>98.61</v>
      </c>
      <c r="N53" s="32"/>
      <c r="O53" s="32"/>
      <c r="P53" s="32"/>
    </row>
    <row r="54" spans="1:16" ht="9.9499999999999993" customHeight="1">
      <c r="A54" s="32"/>
      <c r="B54" s="263" t="s">
        <v>123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32"/>
      <c r="O54" s="32"/>
      <c r="P54" s="32"/>
    </row>
    <row r="55" spans="1:16" ht="9.9499999999999993" customHeight="1">
      <c r="A55" s="32"/>
      <c r="B55" s="264" t="s">
        <v>124</v>
      </c>
      <c r="C55" s="264"/>
      <c r="D55" s="264"/>
      <c r="E55" s="264"/>
      <c r="F55" s="264"/>
      <c r="G55" s="264"/>
      <c r="H55" s="38">
        <v>0</v>
      </c>
      <c r="I55" s="38">
        <v>0</v>
      </c>
      <c r="J55" s="265">
        <v>0</v>
      </c>
      <c r="K55" s="265"/>
      <c r="L55" s="265"/>
      <c r="M55" s="38">
        <v>0</v>
      </c>
      <c r="N55" s="32"/>
      <c r="O55" s="32"/>
      <c r="P55" s="32"/>
    </row>
    <row r="56" spans="1:16" ht="9.9499999999999993" customHeight="1">
      <c r="A56" s="32"/>
      <c r="B56" s="264" t="s">
        <v>125</v>
      </c>
      <c r="C56" s="264"/>
      <c r="D56" s="264"/>
      <c r="E56" s="264"/>
      <c r="F56" s="264"/>
      <c r="G56" s="264"/>
      <c r="H56" s="38">
        <v>0</v>
      </c>
      <c r="I56" s="38">
        <v>0</v>
      </c>
      <c r="J56" s="265">
        <v>0</v>
      </c>
      <c r="K56" s="265"/>
      <c r="L56" s="265"/>
      <c r="M56" s="38">
        <v>0</v>
      </c>
      <c r="N56" s="32"/>
      <c r="O56" s="32"/>
      <c r="P56" s="32"/>
    </row>
    <row r="57" spans="1:16" ht="9.9499999999999993" customHeight="1">
      <c r="A57" s="32"/>
      <c r="B57" s="264" t="s">
        <v>126</v>
      </c>
      <c r="C57" s="264"/>
      <c r="D57" s="264"/>
      <c r="E57" s="264"/>
      <c r="F57" s="264"/>
      <c r="G57" s="264"/>
      <c r="H57" s="38">
        <v>0</v>
      </c>
      <c r="I57" s="38">
        <v>0</v>
      </c>
      <c r="J57" s="265">
        <v>0</v>
      </c>
      <c r="K57" s="265"/>
      <c r="L57" s="265"/>
      <c r="M57" s="38">
        <v>0</v>
      </c>
      <c r="N57" s="32"/>
      <c r="O57" s="32"/>
      <c r="P57" s="32"/>
    </row>
    <row r="58" spans="1:16" ht="9.9499999999999993" customHeight="1">
      <c r="A58" s="32"/>
      <c r="B58" s="257" t="s">
        <v>127</v>
      </c>
      <c r="C58" s="257"/>
      <c r="D58" s="257"/>
      <c r="E58" s="257"/>
      <c r="F58" s="258">
        <v>0</v>
      </c>
      <c r="G58" s="258"/>
      <c r="H58" s="258"/>
      <c r="I58" s="36">
        <v>0</v>
      </c>
      <c r="J58" s="259">
        <v>0</v>
      </c>
      <c r="K58" s="259"/>
      <c r="L58" s="259"/>
      <c r="M58" s="36">
        <v>0</v>
      </c>
      <c r="N58" s="32"/>
      <c r="O58" s="32"/>
      <c r="P58" s="32"/>
    </row>
    <row r="59" spans="1:16" ht="9.9499999999999993" customHeight="1">
      <c r="A59" s="32"/>
      <c r="B59" s="263" t="s">
        <v>128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32"/>
      <c r="O59" s="32"/>
      <c r="P59" s="32"/>
    </row>
    <row r="60" spans="1:16" ht="9.9499999999999993" customHeight="1">
      <c r="A60" s="32"/>
      <c r="B60" s="264" t="s">
        <v>129</v>
      </c>
      <c r="C60" s="264"/>
      <c r="D60" s="264"/>
      <c r="E60" s="264"/>
      <c r="F60" s="264"/>
      <c r="G60" s="264"/>
      <c r="H60" s="38">
        <v>0</v>
      </c>
      <c r="I60" s="38">
        <v>0</v>
      </c>
      <c r="J60" s="265">
        <v>0</v>
      </c>
      <c r="K60" s="265"/>
      <c r="L60" s="265"/>
      <c r="M60" s="38">
        <v>0</v>
      </c>
      <c r="N60" s="32"/>
      <c r="O60" s="32"/>
      <c r="P60" s="32"/>
    </row>
    <row r="61" spans="1:16" ht="9.9499999999999993" customHeight="1">
      <c r="A61" s="32"/>
      <c r="B61" s="264" t="s">
        <v>130</v>
      </c>
      <c r="C61" s="264"/>
      <c r="D61" s="264"/>
      <c r="E61" s="264"/>
      <c r="F61" s="264"/>
      <c r="G61" s="264"/>
      <c r="H61" s="38">
        <v>4.3499999999999996</v>
      </c>
      <c r="I61" s="38">
        <v>0</v>
      </c>
      <c r="J61" s="265">
        <v>0.2</v>
      </c>
      <c r="K61" s="265"/>
      <c r="L61" s="265"/>
      <c r="M61" s="38">
        <v>0.19</v>
      </c>
      <c r="N61" s="32"/>
      <c r="O61" s="32"/>
      <c r="P61" s="32"/>
    </row>
    <row r="62" spans="1:16" ht="9.9499999999999993" customHeight="1">
      <c r="A62" s="32"/>
      <c r="B62" s="264" t="s">
        <v>131</v>
      </c>
      <c r="C62" s="264"/>
      <c r="D62" s="264"/>
      <c r="E62" s="264"/>
      <c r="F62" s="264"/>
      <c r="G62" s="264"/>
      <c r="H62" s="38">
        <v>0</v>
      </c>
      <c r="I62" s="38">
        <v>0</v>
      </c>
      <c r="J62" s="265">
        <v>0</v>
      </c>
      <c r="K62" s="265"/>
      <c r="L62" s="265"/>
      <c r="M62" s="38">
        <v>0</v>
      </c>
      <c r="N62" s="32"/>
      <c r="O62" s="32"/>
      <c r="P62" s="32"/>
    </row>
    <row r="63" spans="1:16" ht="9.9499999999999993" customHeight="1">
      <c r="A63" s="32"/>
      <c r="B63" s="257" t="s">
        <v>132</v>
      </c>
      <c r="C63" s="257"/>
      <c r="D63" s="257"/>
      <c r="E63" s="257"/>
      <c r="F63" s="258">
        <v>4.3499999999999996</v>
      </c>
      <c r="G63" s="258"/>
      <c r="H63" s="258"/>
      <c r="I63" s="36">
        <v>0</v>
      </c>
      <c r="J63" s="259">
        <v>0.2</v>
      </c>
      <c r="K63" s="259"/>
      <c r="L63" s="259"/>
      <c r="M63" s="36">
        <v>0.19</v>
      </c>
      <c r="N63" s="32"/>
      <c r="O63" s="32"/>
      <c r="P63" s="32"/>
    </row>
    <row r="64" spans="1:16" ht="9.9499999999999993" customHeight="1">
      <c r="A64" s="32"/>
      <c r="B64" s="260" t="s">
        <v>133</v>
      </c>
      <c r="C64" s="260"/>
      <c r="D64" s="260"/>
      <c r="E64" s="260"/>
      <c r="F64" s="262">
        <v>4.3499999999999996</v>
      </c>
      <c r="G64" s="262"/>
      <c r="H64" s="262"/>
      <c r="I64" s="37">
        <v>0</v>
      </c>
      <c r="J64" s="262">
        <v>0.2</v>
      </c>
      <c r="K64" s="262"/>
      <c r="L64" s="262"/>
      <c r="M64" s="37">
        <v>0.19</v>
      </c>
      <c r="N64" s="32"/>
      <c r="O64" s="32"/>
      <c r="P64" s="32"/>
    </row>
    <row r="65" spans="1:16" ht="9.9499999999999993" customHeight="1">
      <c r="A65" s="32"/>
      <c r="B65" s="260" t="s">
        <v>134</v>
      </c>
      <c r="C65" s="260"/>
      <c r="D65" s="260"/>
      <c r="E65" s="260"/>
      <c r="F65" s="261">
        <v>2232.15</v>
      </c>
      <c r="G65" s="261"/>
      <c r="H65" s="261"/>
      <c r="I65" s="37">
        <v>1.49</v>
      </c>
      <c r="J65" s="262">
        <v>100.19</v>
      </c>
      <c r="K65" s="262"/>
      <c r="L65" s="262"/>
      <c r="M65" s="37">
        <v>98.8</v>
      </c>
      <c r="N65" s="32"/>
      <c r="O65" s="32"/>
      <c r="P65" s="32"/>
    </row>
    <row r="66" spans="1:16" ht="9.9499999999999993" customHeight="1">
      <c r="A66" s="32"/>
      <c r="B66" s="263" t="s">
        <v>135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32"/>
      <c r="O66" s="32"/>
      <c r="P66" s="32"/>
    </row>
    <row r="67" spans="1:16" ht="9.9499999999999993" customHeight="1">
      <c r="A67" s="32"/>
      <c r="B67" s="264" t="s">
        <v>136</v>
      </c>
      <c r="C67" s="264"/>
      <c r="D67" s="264"/>
      <c r="E67" s="264"/>
      <c r="F67" s="264"/>
      <c r="G67" s="264"/>
      <c r="H67" s="38">
        <v>0</v>
      </c>
      <c r="I67" s="38">
        <v>0</v>
      </c>
      <c r="J67" s="265">
        <v>0</v>
      </c>
      <c r="K67" s="265"/>
      <c r="L67" s="265"/>
      <c r="M67" s="38">
        <v>0</v>
      </c>
      <c r="N67" s="32"/>
      <c r="O67" s="32"/>
      <c r="P67" s="32"/>
    </row>
    <row r="68" spans="1:16" ht="9.9499999999999993" customHeight="1">
      <c r="A68" s="32"/>
      <c r="B68" s="264" t="s">
        <v>137</v>
      </c>
      <c r="C68" s="264"/>
      <c r="D68" s="264"/>
      <c r="E68" s="264"/>
      <c r="F68" s="264"/>
      <c r="G68" s="264"/>
      <c r="H68" s="38">
        <v>27.11</v>
      </c>
      <c r="I68" s="38">
        <v>0.02</v>
      </c>
      <c r="J68" s="265">
        <v>1.22</v>
      </c>
      <c r="K68" s="265"/>
      <c r="L68" s="265"/>
      <c r="M68" s="38">
        <v>1.2</v>
      </c>
      <c r="N68" s="32"/>
      <c r="O68" s="32"/>
      <c r="P68" s="32"/>
    </row>
    <row r="69" spans="1:16" ht="9.9499999999999993" customHeight="1">
      <c r="A69" s="32"/>
      <c r="B69" s="264" t="s">
        <v>138</v>
      </c>
      <c r="C69" s="264"/>
      <c r="D69" s="264"/>
      <c r="E69" s="264"/>
      <c r="F69" s="264"/>
      <c r="G69" s="264"/>
      <c r="H69" s="38">
        <v>0</v>
      </c>
      <c r="I69" s="38">
        <v>0</v>
      </c>
      <c r="J69" s="265">
        <v>0</v>
      </c>
      <c r="K69" s="265"/>
      <c r="L69" s="265"/>
      <c r="M69" s="38">
        <v>0</v>
      </c>
      <c r="N69" s="32"/>
      <c r="O69" s="32"/>
      <c r="P69" s="32"/>
    </row>
    <row r="70" spans="1:16" ht="9.9499999999999993" customHeight="1">
      <c r="A70" s="32"/>
      <c r="B70" s="257" t="s">
        <v>139</v>
      </c>
      <c r="C70" s="257"/>
      <c r="D70" s="257"/>
      <c r="E70" s="257"/>
      <c r="F70" s="258">
        <v>27.11</v>
      </c>
      <c r="G70" s="258"/>
      <c r="H70" s="258"/>
      <c r="I70" s="36">
        <v>0.02</v>
      </c>
      <c r="J70" s="259">
        <v>1.22</v>
      </c>
      <c r="K70" s="259"/>
      <c r="L70" s="259"/>
      <c r="M70" s="36">
        <v>1.2</v>
      </c>
      <c r="N70" s="32"/>
      <c r="O70" s="32"/>
      <c r="P70" s="32"/>
    </row>
    <row r="71" spans="1:16" ht="9.9499999999999993" customHeight="1">
      <c r="A71" s="32"/>
      <c r="B71" s="260" t="s">
        <v>140</v>
      </c>
      <c r="C71" s="260"/>
      <c r="D71" s="260"/>
      <c r="E71" s="260"/>
      <c r="F71" s="261">
        <v>2259.2600000000002</v>
      </c>
      <c r="G71" s="261"/>
      <c r="H71" s="261"/>
      <c r="I71" s="37">
        <v>1.51</v>
      </c>
      <c r="J71" s="262">
        <v>101.41</v>
      </c>
      <c r="K71" s="262"/>
      <c r="L71" s="262"/>
      <c r="M71" s="35" t="s">
        <v>141</v>
      </c>
      <c r="N71" s="32"/>
      <c r="O71" s="32"/>
      <c r="P71" s="32"/>
    </row>
    <row r="72" spans="1:16" ht="27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15" customHeight="1">
      <c r="A73" s="32"/>
      <c r="B73" s="256" t="s">
        <v>51</v>
      </c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</row>
    <row r="74" spans="1:16" ht="20.100000000000001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P65"/>
  <sheetViews>
    <sheetView showGridLines="0" zoomScaleNormal="100" workbookViewId="0"/>
  </sheetViews>
  <sheetFormatPr defaultColWidth="9.140625" defaultRowHeight="12.75"/>
  <cols>
    <col min="1" max="1" width="5" style="84" customWidth="1"/>
    <col min="2" max="2" width="17.5703125" style="84" customWidth="1"/>
    <col min="3" max="3" width="0.5703125" style="84" customWidth="1"/>
    <col min="4" max="4" width="3.7109375" style="84" customWidth="1"/>
    <col min="5" max="5" width="17.42578125" style="84" customWidth="1"/>
    <col min="6" max="7" width="1" style="84" customWidth="1"/>
    <col min="8" max="8" width="8.42578125" style="84" customWidth="1"/>
    <col min="9" max="9" width="10.140625" style="84" customWidth="1"/>
    <col min="10" max="10" width="9.28515625" style="84" customWidth="1"/>
    <col min="11" max="11" width="1.7109375" style="84" customWidth="1"/>
    <col min="12" max="12" width="3.85546875" style="84" customWidth="1"/>
    <col min="13" max="13" width="15.28515625" style="84" customWidth="1"/>
    <col min="14" max="14" width="5" style="84" customWidth="1"/>
    <col min="15" max="15" width="4.85546875" style="84" customWidth="1"/>
    <col min="16" max="16" width="32.140625" style="84" customWidth="1"/>
    <col min="17" max="256" width="9.140625" style="84"/>
    <col min="257" max="257" width="5" style="84" customWidth="1"/>
    <col min="258" max="258" width="17.5703125" style="84" customWidth="1"/>
    <col min="259" max="259" width="0.5703125" style="84" customWidth="1"/>
    <col min="260" max="260" width="3.7109375" style="84" customWidth="1"/>
    <col min="261" max="261" width="17.42578125" style="84" customWidth="1"/>
    <col min="262" max="263" width="1" style="84" customWidth="1"/>
    <col min="264" max="264" width="8.42578125" style="84" customWidth="1"/>
    <col min="265" max="265" width="10.140625" style="84" customWidth="1"/>
    <col min="266" max="266" width="9.28515625" style="84" customWidth="1"/>
    <col min="267" max="267" width="1.7109375" style="84" customWidth="1"/>
    <col min="268" max="268" width="3.85546875" style="84" customWidth="1"/>
    <col min="269" max="269" width="15.28515625" style="84" customWidth="1"/>
    <col min="270" max="270" width="5" style="84" customWidth="1"/>
    <col min="271" max="271" width="4.85546875" style="84" customWidth="1"/>
    <col min="272" max="272" width="32.140625" style="84" customWidth="1"/>
    <col min="273" max="512" width="9.140625" style="84"/>
    <col min="513" max="513" width="5" style="84" customWidth="1"/>
    <col min="514" max="514" width="17.5703125" style="84" customWidth="1"/>
    <col min="515" max="515" width="0.5703125" style="84" customWidth="1"/>
    <col min="516" max="516" width="3.7109375" style="84" customWidth="1"/>
    <col min="517" max="517" width="17.42578125" style="84" customWidth="1"/>
    <col min="518" max="519" width="1" style="84" customWidth="1"/>
    <col min="520" max="520" width="8.42578125" style="84" customWidth="1"/>
    <col min="521" max="521" width="10.140625" style="84" customWidth="1"/>
    <col min="522" max="522" width="9.28515625" style="84" customWidth="1"/>
    <col min="523" max="523" width="1.7109375" style="84" customWidth="1"/>
    <col min="524" max="524" width="3.85546875" style="84" customWidth="1"/>
    <col min="525" max="525" width="15.28515625" style="84" customWidth="1"/>
    <col min="526" max="526" width="5" style="84" customWidth="1"/>
    <col min="527" max="527" width="4.85546875" style="84" customWidth="1"/>
    <col min="528" max="528" width="32.140625" style="84" customWidth="1"/>
    <col min="529" max="768" width="9.140625" style="84"/>
    <col min="769" max="769" width="5" style="84" customWidth="1"/>
    <col min="770" max="770" width="17.5703125" style="84" customWidth="1"/>
    <col min="771" max="771" width="0.5703125" style="84" customWidth="1"/>
    <col min="772" max="772" width="3.7109375" style="84" customWidth="1"/>
    <col min="773" max="773" width="17.42578125" style="84" customWidth="1"/>
    <col min="774" max="775" width="1" style="84" customWidth="1"/>
    <col min="776" max="776" width="8.42578125" style="84" customWidth="1"/>
    <col min="777" max="777" width="10.140625" style="84" customWidth="1"/>
    <col min="778" max="778" width="9.28515625" style="84" customWidth="1"/>
    <col min="779" max="779" width="1.7109375" style="84" customWidth="1"/>
    <col min="780" max="780" width="3.85546875" style="84" customWidth="1"/>
    <col min="781" max="781" width="15.28515625" style="84" customWidth="1"/>
    <col min="782" max="782" width="5" style="84" customWidth="1"/>
    <col min="783" max="783" width="4.85546875" style="84" customWidth="1"/>
    <col min="784" max="784" width="32.140625" style="84" customWidth="1"/>
    <col min="785" max="1024" width="9.140625" style="84"/>
    <col min="1025" max="1025" width="5" style="84" customWidth="1"/>
    <col min="1026" max="1026" width="17.5703125" style="84" customWidth="1"/>
    <col min="1027" max="1027" width="0.5703125" style="84" customWidth="1"/>
    <col min="1028" max="1028" width="3.7109375" style="84" customWidth="1"/>
    <col min="1029" max="1029" width="17.42578125" style="84" customWidth="1"/>
    <col min="1030" max="1031" width="1" style="84" customWidth="1"/>
    <col min="1032" max="1032" width="8.42578125" style="84" customWidth="1"/>
    <col min="1033" max="1033" width="10.140625" style="84" customWidth="1"/>
    <col min="1034" max="1034" width="9.28515625" style="84" customWidth="1"/>
    <col min="1035" max="1035" width="1.7109375" style="84" customWidth="1"/>
    <col min="1036" max="1036" width="3.85546875" style="84" customWidth="1"/>
    <col min="1037" max="1037" width="15.28515625" style="84" customWidth="1"/>
    <col min="1038" max="1038" width="5" style="84" customWidth="1"/>
    <col min="1039" max="1039" width="4.85546875" style="84" customWidth="1"/>
    <col min="1040" max="1040" width="32.140625" style="84" customWidth="1"/>
    <col min="1041" max="1280" width="9.140625" style="84"/>
    <col min="1281" max="1281" width="5" style="84" customWidth="1"/>
    <col min="1282" max="1282" width="17.5703125" style="84" customWidth="1"/>
    <col min="1283" max="1283" width="0.5703125" style="84" customWidth="1"/>
    <col min="1284" max="1284" width="3.7109375" style="84" customWidth="1"/>
    <col min="1285" max="1285" width="17.42578125" style="84" customWidth="1"/>
    <col min="1286" max="1287" width="1" style="84" customWidth="1"/>
    <col min="1288" max="1288" width="8.42578125" style="84" customWidth="1"/>
    <col min="1289" max="1289" width="10.140625" style="84" customWidth="1"/>
    <col min="1290" max="1290" width="9.28515625" style="84" customWidth="1"/>
    <col min="1291" max="1291" width="1.7109375" style="84" customWidth="1"/>
    <col min="1292" max="1292" width="3.85546875" style="84" customWidth="1"/>
    <col min="1293" max="1293" width="15.28515625" style="84" customWidth="1"/>
    <col min="1294" max="1294" width="5" style="84" customWidth="1"/>
    <col min="1295" max="1295" width="4.85546875" style="84" customWidth="1"/>
    <col min="1296" max="1296" width="32.140625" style="84" customWidth="1"/>
    <col min="1297" max="1536" width="9.140625" style="84"/>
    <col min="1537" max="1537" width="5" style="84" customWidth="1"/>
    <col min="1538" max="1538" width="17.5703125" style="84" customWidth="1"/>
    <col min="1539" max="1539" width="0.5703125" style="84" customWidth="1"/>
    <col min="1540" max="1540" width="3.7109375" style="84" customWidth="1"/>
    <col min="1541" max="1541" width="17.42578125" style="84" customWidth="1"/>
    <col min="1542" max="1543" width="1" style="84" customWidth="1"/>
    <col min="1544" max="1544" width="8.42578125" style="84" customWidth="1"/>
    <col min="1545" max="1545" width="10.140625" style="84" customWidth="1"/>
    <col min="1546" max="1546" width="9.28515625" style="84" customWidth="1"/>
    <col min="1547" max="1547" width="1.7109375" style="84" customWidth="1"/>
    <col min="1548" max="1548" width="3.85546875" style="84" customWidth="1"/>
    <col min="1549" max="1549" width="15.28515625" style="84" customWidth="1"/>
    <col min="1550" max="1550" width="5" style="84" customWidth="1"/>
    <col min="1551" max="1551" width="4.85546875" style="84" customWidth="1"/>
    <col min="1552" max="1552" width="32.140625" style="84" customWidth="1"/>
    <col min="1553" max="1792" width="9.140625" style="84"/>
    <col min="1793" max="1793" width="5" style="84" customWidth="1"/>
    <col min="1794" max="1794" width="17.5703125" style="84" customWidth="1"/>
    <col min="1795" max="1795" width="0.5703125" style="84" customWidth="1"/>
    <col min="1796" max="1796" width="3.7109375" style="84" customWidth="1"/>
    <col min="1797" max="1797" width="17.42578125" style="84" customWidth="1"/>
    <col min="1798" max="1799" width="1" style="84" customWidth="1"/>
    <col min="1800" max="1800" width="8.42578125" style="84" customWidth="1"/>
    <col min="1801" max="1801" width="10.140625" style="84" customWidth="1"/>
    <col min="1802" max="1802" width="9.28515625" style="84" customWidth="1"/>
    <col min="1803" max="1803" width="1.7109375" style="84" customWidth="1"/>
    <col min="1804" max="1804" width="3.85546875" style="84" customWidth="1"/>
    <col min="1805" max="1805" width="15.28515625" style="84" customWidth="1"/>
    <col min="1806" max="1806" width="5" style="84" customWidth="1"/>
    <col min="1807" max="1807" width="4.85546875" style="84" customWidth="1"/>
    <col min="1808" max="1808" width="32.140625" style="84" customWidth="1"/>
    <col min="1809" max="2048" width="9.140625" style="84"/>
    <col min="2049" max="2049" width="5" style="84" customWidth="1"/>
    <col min="2050" max="2050" width="17.5703125" style="84" customWidth="1"/>
    <col min="2051" max="2051" width="0.5703125" style="84" customWidth="1"/>
    <col min="2052" max="2052" width="3.7109375" style="84" customWidth="1"/>
    <col min="2053" max="2053" width="17.42578125" style="84" customWidth="1"/>
    <col min="2054" max="2055" width="1" style="84" customWidth="1"/>
    <col min="2056" max="2056" width="8.42578125" style="84" customWidth="1"/>
    <col min="2057" max="2057" width="10.140625" style="84" customWidth="1"/>
    <col min="2058" max="2058" width="9.28515625" style="84" customWidth="1"/>
    <col min="2059" max="2059" width="1.7109375" style="84" customWidth="1"/>
    <col min="2060" max="2060" width="3.85546875" style="84" customWidth="1"/>
    <col min="2061" max="2061" width="15.28515625" style="84" customWidth="1"/>
    <col min="2062" max="2062" width="5" style="84" customWidth="1"/>
    <col min="2063" max="2063" width="4.85546875" style="84" customWidth="1"/>
    <col min="2064" max="2064" width="32.140625" style="84" customWidth="1"/>
    <col min="2065" max="2304" width="9.140625" style="84"/>
    <col min="2305" max="2305" width="5" style="84" customWidth="1"/>
    <col min="2306" max="2306" width="17.5703125" style="84" customWidth="1"/>
    <col min="2307" max="2307" width="0.5703125" style="84" customWidth="1"/>
    <col min="2308" max="2308" width="3.7109375" style="84" customWidth="1"/>
    <col min="2309" max="2309" width="17.42578125" style="84" customWidth="1"/>
    <col min="2310" max="2311" width="1" style="84" customWidth="1"/>
    <col min="2312" max="2312" width="8.42578125" style="84" customWidth="1"/>
    <col min="2313" max="2313" width="10.140625" style="84" customWidth="1"/>
    <col min="2314" max="2314" width="9.28515625" style="84" customWidth="1"/>
    <col min="2315" max="2315" width="1.7109375" style="84" customWidth="1"/>
    <col min="2316" max="2316" width="3.85546875" style="84" customWidth="1"/>
    <col min="2317" max="2317" width="15.28515625" style="84" customWidth="1"/>
    <col min="2318" max="2318" width="5" style="84" customWidth="1"/>
    <col min="2319" max="2319" width="4.85546875" style="84" customWidth="1"/>
    <col min="2320" max="2320" width="32.140625" style="84" customWidth="1"/>
    <col min="2321" max="2560" width="9.140625" style="84"/>
    <col min="2561" max="2561" width="5" style="84" customWidth="1"/>
    <col min="2562" max="2562" width="17.5703125" style="84" customWidth="1"/>
    <col min="2563" max="2563" width="0.5703125" style="84" customWidth="1"/>
    <col min="2564" max="2564" width="3.7109375" style="84" customWidth="1"/>
    <col min="2565" max="2565" width="17.42578125" style="84" customWidth="1"/>
    <col min="2566" max="2567" width="1" style="84" customWidth="1"/>
    <col min="2568" max="2568" width="8.42578125" style="84" customWidth="1"/>
    <col min="2569" max="2569" width="10.140625" style="84" customWidth="1"/>
    <col min="2570" max="2570" width="9.28515625" style="84" customWidth="1"/>
    <col min="2571" max="2571" width="1.7109375" style="84" customWidth="1"/>
    <col min="2572" max="2572" width="3.85546875" style="84" customWidth="1"/>
    <col min="2573" max="2573" width="15.28515625" style="84" customWidth="1"/>
    <col min="2574" max="2574" width="5" style="84" customWidth="1"/>
    <col min="2575" max="2575" width="4.85546875" style="84" customWidth="1"/>
    <col min="2576" max="2576" width="32.140625" style="84" customWidth="1"/>
    <col min="2577" max="2816" width="9.140625" style="84"/>
    <col min="2817" max="2817" width="5" style="84" customWidth="1"/>
    <col min="2818" max="2818" width="17.5703125" style="84" customWidth="1"/>
    <col min="2819" max="2819" width="0.5703125" style="84" customWidth="1"/>
    <col min="2820" max="2820" width="3.7109375" style="84" customWidth="1"/>
    <col min="2821" max="2821" width="17.42578125" style="84" customWidth="1"/>
    <col min="2822" max="2823" width="1" style="84" customWidth="1"/>
    <col min="2824" max="2824" width="8.42578125" style="84" customWidth="1"/>
    <col min="2825" max="2825" width="10.140625" style="84" customWidth="1"/>
    <col min="2826" max="2826" width="9.28515625" style="84" customWidth="1"/>
    <col min="2827" max="2827" width="1.7109375" style="84" customWidth="1"/>
    <col min="2828" max="2828" width="3.85546875" style="84" customWidth="1"/>
    <col min="2829" max="2829" width="15.28515625" style="84" customWidth="1"/>
    <col min="2830" max="2830" width="5" style="84" customWidth="1"/>
    <col min="2831" max="2831" width="4.85546875" style="84" customWidth="1"/>
    <col min="2832" max="2832" width="32.140625" style="84" customWidth="1"/>
    <col min="2833" max="3072" width="9.140625" style="84"/>
    <col min="3073" max="3073" width="5" style="84" customWidth="1"/>
    <col min="3074" max="3074" width="17.5703125" style="84" customWidth="1"/>
    <col min="3075" max="3075" width="0.5703125" style="84" customWidth="1"/>
    <col min="3076" max="3076" width="3.7109375" style="84" customWidth="1"/>
    <col min="3077" max="3077" width="17.42578125" style="84" customWidth="1"/>
    <col min="3078" max="3079" width="1" style="84" customWidth="1"/>
    <col min="3080" max="3080" width="8.42578125" style="84" customWidth="1"/>
    <col min="3081" max="3081" width="10.140625" style="84" customWidth="1"/>
    <col min="3082" max="3082" width="9.28515625" style="84" customWidth="1"/>
    <col min="3083" max="3083" width="1.7109375" style="84" customWidth="1"/>
    <col min="3084" max="3084" width="3.85546875" style="84" customWidth="1"/>
    <col min="3085" max="3085" width="15.28515625" style="84" customWidth="1"/>
    <col min="3086" max="3086" width="5" style="84" customWidth="1"/>
    <col min="3087" max="3087" width="4.85546875" style="84" customWidth="1"/>
    <col min="3088" max="3088" width="32.140625" style="84" customWidth="1"/>
    <col min="3089" max="3328" width="9.140625" style="84"/>
    <col min="3329" max="3329" width="5" style="84" customWidth="1"/>
    <col min="3330" max="3330" width="17.5703125" style="84" customWidth="1"/>
    <col min="3331" max="3331" width="0.5703125" style="84" customWidth="1"/>
    <col min="3332" max="3332" width="3.7109375" style="84" customWidth="1"/>
    <col min="3333" max="3333" width="17.42578125" style="84" customWidth="1"/>
    <col min="3334" max="3335" width="1" style="84" customWidth="1"/>
    <col min="3336" max="3336" width="8.42578125" style="84" customWidth="1"/>
    <col min="3337" max="3337" width="10.140625" style="84" customWidth="1"/>
    <col min="3338" max="3338" width="9.28515625" style="84" customWidth="1"/>
    <col min="3339" max="3339" width="1.7109375" style="84" customWidth="1"/>
    <col min="3340" max="3340" width="3.85546875" style="84" customWidth="1"/>
    <col min="3341" max="3341" width="15.28515625" style="84" customWidth="1"/>
    <col min="3342" max="3342" width="5" style="84" customWidth="1"/>
    <col min="3343" max="3343" width="4.85546875" style="84" customWidth="1"/>
    <col min="3344" max="3344" width="32.140625" style="84" customWidth="1"/>
    <col min="3345" max="3584" width="9.140625" style="84"/>
    <col min="3585" max="3585" width="5" style="84" customWidth="1"/>
    <col min="3586" max="3586" width="17.5703125" style="84" customWidth="1"/>
    <col min="3587" max="3587" width="0.5703125" style="84" customWidth="1"/>
    <col min="3588" max="3588" width="3.7109375" style="84" customWidth="1"/>
    <col min="3589" max="3589" width="17.42578125" style="84" customWidth="1"/>
    <col min="3590" max="3591" width="1" style="84" customWidth="1"/>
    <col min="3592" max="3592" width="8.42578125" style="84" customWidth="1"/>
    <col min="3593" max="3593" width="10.140625" style="84" customWidth="1"/>
    <col min="3594" max="3594" width="9.28515625" style="84" customWidth="1"/>
    <col min="3595" max="3595" width="1.7109375" style="84" customWidth="1"/>
    <col min="3596" max="3596" width="3.85546875" style="84" customWidth="1"/>
    <col min="3597" max="3597" width="15.28515625" style="84" customWidth="1"/>
    <col min="3598" max="3598" width="5" style="84" customWidth="1"/>
    <col min="3599" max="3599" width="4.85546875" style="84" customWidth="1"/>
    <col min="3600" max="3600" width="32.140625" style="84" customWidth="1"/>
    <col min="3601" max="3840" width="9.140625" style="84"/>
    <col min="3841" max="3841" width="5" style="84" customWidth="1"/>
    <col min="3842" max="3842" width="17.5703125" style="84" customWidth="1"/>
    <col min="3843" max="3843" width="0.5703125" style="84" customWidth="1"/>
    <col min="3844" max="3844" width="3.7109375" style="84" customWidth="1"/>
    <col min="3845" max="3845" width="17.42578125" style="84" customWidth="1"/>
    <col min="3846" max="3847" width="1" style="84" customWidth="1"/>
    <col min="3848" max="3848" width="8.42578125" style="84" customWidth="1"/>
    <col min="3849" max="3849" width="10.140625" style="84" customWidth="1"/>
    <col min="3850" max="3850" width="9.28515625" style="84" customWidth="1"/>
    <col min="3851" max="3851" width="1.7109375" style="84" customWidth="1"/>
    <col min="3852" max="3852" width="3.85546875" style="84" customWidth="1"/>
    <col min="3853" max="3853" width="15.28515625" style="84" customWidth="1"/>
    <col min="3854" max="3854" width="5" style="84" customWidth="1"/>
    <col min="3855" max="3855" width="4.85546875" style="84" customWidth="1"/>
    <col min="3856" max="3856" width="32.140625" style="84" customWidth="1"/>
    <col min="3857" max="4096" width="9.140625" style="84"/>
    <col min="4097" max="4097" width="5" style="84" customWidth="1"/>
    <col min="4098" max="4098" width="17.5703125" style="84" customWidth="1"/>
    <col min="4099" max="4099" width="0.5703125" style="84" customWidth="1"/>
    <col min="4100" max="4100" width="3.7109375" style="84" customWidth="1"/>
    <col min="4101" max="4101" width="17.42578125" style="84" customWidth="1"/>
    <col min="4102" max="4103" width="1" style="84" customWidth="1"/>
    <col min="4104" max="4104" width="8.42578125" style="84" customWidth="1"/>
    <col min="4105" max="4105" width="10.140625" style="84" customWidth="1"/>
    <col min="4106" max="4106" width="9.28515625" style="84" customWidth="1"/>
    <col min="4107" max="4107" width="1.7109375" style="84" customWidth="1"/>
    <col min="4108" max="4108" width="3.85546875" style="84" customWidth="1"/>
    <col min="4109" max="4109" width="15.28515625" style="84" customWidth="1"/>
    <col min="4110" max="4110" width="5" style="84" customWidth="1"/>
    <col min="4111" max="4111" width="4.85546875" style="84" customWidth="1"/>
    <col min="4112" max="4112" width="32.140625" style="84" customWidth="1"/>
    <col min="4113" max="4352" width="9.140625" style="84"/>
    <col min="4353" max="4353" width="5" style="84" customWidth="1"/>
    <col min="4354" max="4354" width="17.5703125" style="84" customWidth="1"/>
    <col min="4355" max="4355" width="0.5703125" style="84" customWidth="1"/>
    <col min="4356" max="4356" width="3.7109375" style="84" customWidth="1"/>
    <col min="4357" max="4357" width="17.42578125" style="84" customWidth="1"/>
    <col min="4358" max="4359" width="1" style="84" customWidth="1"/>
    <col min="4360" max="4360" width="8.42578125" style="84" customWidth="1"/>
    <col min="4361" max="4361" width="10.140625" style="84" customWidth="1"/>
    <col min="4362" max="4362" width="9.28515625" style="84" customWidth="1"/>
    <col min="4363" max="4363" width="1.7109375" style="84" customWidth="1"/>
    <col min="4364" max="4364" width="3.85546875" style="84" customWidth="1"/>
    <col min="4365" max="4365" width="15.28515625" style="84" customWidth="1"/>
    <col min="4366" max="4366" width="5" style="84" customWidth="1"/>
    <col min="4367" max="4367" width="4.85546875" style="84" customWidth="1"/>
    <col min="4368" max="4368" width="32.140625" style="84" customWidth="1"/>
    <col min="4369" max="4608" width="9.140625" style="84"/>
    <col min="4609" max="4609" width="5" style="84" customWidth="1"/>
    <col min="4610" max="4610" width="17.5703125" style="84" customWidth="1"/>
    <col min="4611" max="4611" width="0.5703125" style="84" customWidth="1"/>
    <col min="4612" max="4612" width="3.7109375" style="84" customWidth="1"/>
    <col min="4613" max="4613" width="17.42578125" style="84" customWidth="1"/>
    <col min="4614" max="4615" width="1" style="84" customWidth="1"/>
    <col min="4616" max="4616" width="8.42578125" style="84" customWidth="1"/>
    <col min="4617" max="4617" width="10.140625" style="84" customWidth="1"/>
    <col min="4618" max="4618" width="9.28515625" style="84" customWidth="1"/>
    <col min="4619" max="4619" width="1.7109375" style="84" customWidth="1"/>
    <col min="4620" max="4620" width="3.85546875" style="84" customWidth="1"/>
    <col min="4621" max="4621" width="15.28515625" style="84" customWidth="1"/>
    <col min="4622" max="4622" width="5" style="84" customWidth="1"/>
    <col min="4623" max="4623" width="4.85546875" style="84" customWidth="1"/>
    <col min="4624" max="4624" width="32.140625" style="84" customWidth="1"/>
    <col min="4625" max="4864" width="9.140625" style="84"/>
    <col min="4865" max="4865" width="5" style="84" customWidth="1"/>
    <col min="4866" max="4866" width="17.5703125" style="84" customWidth="1"/>
    <col min="4867" max="4867" width="0.5703125" style="84" customWidth="1"/>
    <col min="4868" max="4868" width="3.7109375" style="84" customWidth="1"/>
    <col min="4869" max="4869" width="17.42578125" style="84" customWidth="1"/>
    <col min="4870" max="4871" width="1" style="84" customWidth="1"/>
    <col min="4872" max="4872" width="8.42578125" style="84" customWidth="1"/>
    <col min="4873" max="4873" width="10.140625" style="84" customWidth="1"/>
    <col min="4874" max="4874" width="9.28515625" style="84" customWidth="1"/>
    <col min="4875" max="4875" width="1.7109375" style="84" customWidth="1"/>
    <col min="4876" max="4876" width="3.85546875" style="84" customWidth="1"/>
    <col min="4877" max="4877" width="15.28515625" style="84" customWidth="1"/>
    <col min="4878" max="4878" width="5" style="84" customWidth="1"/>
    <col min="4879" max="4879" width="4.85546875" style="84" customWidth="1"/>
    <col min="4880" max="4880" width="32.140625" style="84" customWidth="1"/>
    <col min="4881" max="5120" width="9.140625" style="84"/>
    <col min="5121" max="5121" width="5" style="84" customWidth="1"/>
    <col min="5122" max="5122" width="17.5703125" style="84" customWidth="1"/>
    <col min="5123" max="5123" width="0.5703125" style="84" customWidth="1"/>
    <col min="5124" max="5124" width="3.7109375" style="84" customWidth="1"/>
    <col min="5125" max="5125" width="17.42578125" style="84" customWidth="1"/>
    <col min="5126" max="5127" width="1" style="84" customWidth="1"/>
    <col min="5128" max="5128" width="8.42578125" style="84" customWidth="1"/>
    <col min="5129" max="5129" width="10.140625" style="84" customWidth="1"/>
    <col min="5130" max="5130" width="9.28515625" style="84" customWidth="1"/>
    <col min="5131" max="5131" width="1.7109375" style="84" customWidth="1"/>
    <col min="5132" max="5132" width="3.85546875" style="84" customWidth="1"/>
    <col min="5133" max="5133" width="15.28515625" style="84" customWidth="1"/>
    <col min="5134" max="5134" width="5" style="84" customWidth="1"/>
    <col min="5135" max="5135" width="4.85546875" style="84" customWidth="1"/>
    <col min="5136" max="5136" width="32.140625" style="84" customWidth="1"/>
    <col min="5137" max="5376" width="9.140625" style="84"/>
    <col min="5377" max="5377" width="5" style="84" customWidth="1"/>
    <col min="5378" max="5378" width="17.5703125" style="84" customWidth="1"/>
    <col min="5379" max="5379" width="0.5703125" style="84" customWidth="1"/>
    <col min="5380" max="5380" width="3.7109375" style="84" customWidth="1"/>
    <col min="5381" max="5381" width="17.42578125" style="84" customWidth="1"/>
    <col min="5382" max="5383" width="1" style="84" customWidth="1"/>
    <col min="5384" max="5384" width="8.42578125" style="84" customWidth="1"/>
    <col min="5385" max="5385" width="10.140625" style="84" customWidth="1"/>
    <col min="5386" max="5386" width="9.28515625" style="84" customWidth="1"/>
    <col min="5387" max="5387" width="1.7109375" style="84" customWidth="1"/>
    <col min="5388" max="5388" width="3.85546875" style="84" customWidth="1"/>
    <col min="5389" max="5389" width="15.28515625" style="84" customWidth="1"/>
    <col min="5390" max="5390" width="5" style="84" customWidth="1"/>
    <col min="5391" max="5391" width="4.85546875" style="84" customWidth="1"/>
    <col min="5392" max="5392" width="32.140625" style="84" customWidth="1"/>
    <col min="5393" max="5632" width="9.140625" style="84"/>
    <col min="5633" max="5633" width="5" style="84" customWidth="1"/>
    <col min="5634" max="5634" width="17.5703125" style="84" customWidth="1"/>
    <col min="5635" max="5635" width="0.5703125" style="84" customWidth="1"/>
    <col min="5636" max="5636" width="3.7109375" style="84" customWidth="1"/>
    <col min="5637" max="5637" width="17.42578125" style="84" customWidth="1"/>
    <col min="5638" max="5639" width="1" style="84" customWidth="1"/>
    <col min="5640" max="5640" width="8.42578125" style="84" customWidth="1"/>
    <col min="5641" max="5641" width="10.140625" style="84" customWidth="1"/>
    <col min="5642" max="5642" width="9.28515625" style="84" customWidth="1"/>
    <col min="5643" max="5643" width="1.7109375" style="84" customWidth="1"/>
    <col min="5644" max="5644" width="3.85546875" style="84" customWidth="1"/>
    <col min="5645" max="5645" width="15.28515625" style="84" customWidth="1"/>
    <col min="5646" max="5646" width="5" style="84" customWidth="1"/>
    <col min="5647" max="5647" width="4.85546875" style="84" customWidth="1"/>
    <col min="5648" max="5648" width="32.140625" style="84" customWidth="1"/>
    <col min="5649" max="5888" width="9.140625" style="84"/>
    <col min="5889" max="5889" width="5" style="84" customWidth="1"/>
    <col min="5890" max="5890" width="17.5703125" style="84" customWidth="1"/>
    <col min="5891" max="5891" width="0.5703125" style="84" customWidth="1"/>
    <col min="5892" max="5892" width="3.7109375" style="84" customWidth="1"/>
    <col min="5893" max="5893" width="17.42578125" style="84" customWidth="1"/>
    <col min="5894" max="5895" width="1" style="84" customWidth="1"/>
    <col min="5896" max="5896" width="8.42578125" style="84" customWidth="1"/>
    <col min="5897" max="5897" width="10.140625" style="84" customWidth="1"/>
    <col min="5898" max="5898" width="9.28515625" style="84" customWidth="1"/>
    <col min="5899" max="5899" width="1.7109375" style="84" customWidth="1"/>
    <col min="5900" max="5900" width="3.85546875" style="84" customWidth="1"/>
    <col min="5901" max="5901" width="15.28515625" style="84" customWidth="1"/>
    <col min="5902" max="5902" width="5" style="84" customWidth="1"/>
    <col min="5903" max="5903" width="4.85546875" style="84" customWidth="1"/>
    <col min="5904" max="5904" width="32.140625" style="84" customWidth="1"/>
    <col min="5905" max="6144" width="9.140625" style="84"/>
    <col min="6145" max="6145" width="5" style="84" customWidth="1"/>
    <col min="6146" max="6146" width="17.5703125" style="84" customWidth="1"/>
    <col min="6147" max="6147" width="0.5703125" style="84" customWidth="1"/>
    <col min="6148" max="6148" width="3.7109375" style="84" customWidth="1"/>
    <col min="6149" max="6149" width="17.42578125" style="84" customWidth="1"/>
    <col min="6150" max="6151" width="1" style="84" customWidth="1"/>
    <col min="6152" max="6152" width="8.42578125" style="84" customWidth="1"/>
    <col min="6153" max="6153" width="10.140625" style="84" customWidth="1"/>
    <col min="6154" max="6154" width="9.28515625" style="84" customWidth="1"/>
    <col min="6155" max="6155" width="1.7109375" style="84" customWidth="1"/>
    <col min="6156" max="6156" width="3.85546875" style="84" customWidth="1"/>
    <col min="6157" max="6157" width="15.28515625" style="84" customWidth="1"/>
    <col min="6158" max="6158" width="5" style="84" customWidth="1"/>
    <col min="6159" max="6159" width="4.85546875" style="84" customWidth="1"/>
    <col min="6160" max="6160" width="32.140625" style="84" customWidth="1"/>
    <col min="6161" max="6400" width="9.140625" style="84"/>
    <col min="6401" max="6401" width="5" style="84" customWidth="1"/>
    <col min="6402" max="6402" width="17.5703125" style="84" customWidth="1"/>
    <col min="6403" max="6403" width="0.5703125" style="84" customWidth="1"/>
    <col min="6404" max="6404" width="3.7109375" style="84" customWidth="1"/>
    <col min="6405" max="6405" width="17.42578125" style="84" customWidth="1"/>
    <col min="6406" max="6407" width="1" style="84" customWidth="1"/>
    <col min="6408" max="6408" width="8.42578125" style="84" customWidth="1"/>
    <col min="6409" max="6409" width="10.140625" style="84" customWidth="1"/>
    <col min="6410" max="6410" width="9.28515625" style="84" customWidth="1"/>
    <col min="6411" max="6411" width="1.7109375" style="84" customWidth="1"/>
    <col min="6412" max="6412" width="3.85546875" style="84" customWidth="1"/>
    <col min="6413" max="6413" width="15.28515625" style="84" customWidth="1"/>
    <col min="6414" max="6414" width="5" style="84" customWidth="1"/>
    <col min="6415" max="6415" width="4.85546875" style="84" customWidth="1"/>
    <col min="6416" max="6416" width="32.140625" style="84" customWidth="1"/>
    <col min="6417" max="6656" width="9.140625" style="84"/>
    <col min="6657" max="6657" width="5" style="84" customWidth="1"/>
    <col min="6658" max="6658" width="17.5703125" style="84" customWidth="1"/>
    <col min="6659" max="6659" width="0.5703125" style="84" customWidth="1"/>
    <col min="6660" max="6660" width="3.7109375" style="84" customWidth="1"/>
    <col min="6661" max="6661" width="17.42578125" style="84" customWidth="1"/>
    <col min="6662" max="6663" width="1" style="84" customWidth="1"/>
    <col min="6664" max="6664" width="8.42578125" style="84" customWidth="1"/>
    <col min="6665" max="6665" width="10.140625" style="84" customWidth="1"/>
    <col min="6666" max="6666" width="9.28515625" style="84" customWidth="1"/>
    <col min="6667" max="6667" width="1.7109375" style="84" customWidth="1"/>
    <col min="6668" max="6668" width="3.85546875" style="84" customWidth="1"/>
    <col min="6669" max="6669" width="15.28515625" style="84" customWidth="1"/>
    <col min="6670" max="6670" width="5" style="84" customWidth="1"/>
    <col min="6671" max="6671" width="4.85546875" style="84" customWidth="1"/>
    <col min="6672" max="6672" width="32.140625" style="84" customWidth="1"/>
    <col min="6673" max="6912" width="9.140625" style="84"/>
    <col min="6913" max="6913" width="5" style="84" customWidth="1"/>
    <col min="6914" max="6914" width="17.5703125" style="84" customWidth="1"/>
    <col min="6915" max="6915" width="0.5703125" style="84" customWidth="1"/>
    <col min="6916" max="6916" width="3.7109375" style="84" customWidth="1"/>
    <col min="6917" max="6917" width="17.42578125" style="84" customWidth="1"/>
    <col min="6918" max="6919" width="1" style="84" customWidth="1"/>
    <col min="6920" max="6920" width="8.42578125" style="84" customWidth="1"/>
    <col min="6921" max="6921" width="10.140625" style="84" customWidth="1"/>
    <col min="6922" max="6922" width="9.28515625" style="84" customWidth="1"/>
    <col min="6923" max="6923" width="1.7109375" style="84" customWidth="1"/>
    <col min="6924" max="6924" width="3.85546875" style="84" customWidth="1"/>
    <col min="6925" max="6925" width="15.28515625" style="84" customWidth="1"/>
    <col min="6926" max="6926" width="5" style="84" customWidth="1"/>
    <col min="6927" max="6927" width="4.85546875" style="84" customWidth="1"/>
    <col min="6928" max="6928" width="32.140625" style="84" customWidth="1"/>
    <col min="6929" max="7168" width="9.140625" style="84"/>
    <col min="7169" max="7169" width="5" style="84" customWidth="1"/>
    <col min="7170" max="7170" width="17.5703125" style="84" customWidth="1"/>
    <col min="7171" max="7171" width="0.5703125" style="84" customWidth="1"/>
    <col min="7172" max="7172" width="3.7109375" style="84" customWidth="1"/>
    <col min="7173" max="7173" width="17.42578125" style="84" customWidth="1"/>
    <col min="7174" max="7175" width="1" style="84" customWidth="1"/>
    <col min="7176" max="7176" width="8.42578125" style="84" customWidth="1"/>
    <col min="7177" max="7177" width="10.140625" style="84" customWidth="1"/>
    <col min="7178" max="7178" width="9.28515625" style="84" customWidth="1"/>
    <col min="7179" max="7179" width="1.7109375" style="84" customWidth="1"/>
    <col min="7180" max="7180" width="3.85546875" style="84" customWidth="1"/>
    <col min="7181" max="7181" width="15.28515625" style="84" customWidth="1"/>
    <col min="7182" max="7182" width="5" style="84" customWidth="1"/>
    <col min="7183" max="7183" width="4.85546875" style="84" customWidth="1"/>
    <col min="7184" max="7184" width="32.140625" style="84" customWidth="1"/>
    <col min="7185" max="7424" width="9.140625" style="84"/>
    <col min="7425" max="7425" width="5" style="84" customWidth="1"/>
    <col min="7426" max="7426" width="17.5703125" style="84" customWidth="1"/>
    <col min="7427" max="7427" width="0.5703125" style="84" customWidth="1"/>
    <col min="7428" max="7428" width="3.7109375" style="84" customWidth="1"/>
    <col min="7429" max="7429" width="17.42578125" style="84" customWidth="1"/>
    <col min="7430" max="7431" width="1" style="84" customWidth="1"/>
    <col min="7432" max="7432" width="8.42578125" style="84" customWidth="1"/>
    <col min="7433" max="7433" width="10.140625" style="84" customWidth="1"/>
    <col min="7434" max="7434" width="9.28515625" style="84" customWidth="1"/>
    <col min="7435" max="7435" width="1.7109375" style="84" customWidth="1"/>
    <col min="7436" max="7436" width="3.85546875" style="84" customWidth="1"/>
    <col min="7437" max="7437" width="15.28515625" style="84" customWidth="1"/>
    <col min="7438" max="7438" width="5" style="84" customWidth="1"/>
    <col min="7439" max="7439" width="4.85546875" style="84" customWidth="1"/>
    <col min="7440" max="7440" width="32.140625" style="84" customWidth="1"/>
    <col min="7441" max="7680" width="9.140625" style="84"/>
    <col min="7681" max="7681" width="5" style="84" customWidth="1"/>
    <col min="7682" max="7682" width="17.5703125" style="84" customWidth="1"/>
    <col min="7683" max="7683" width="0.5703125" style="84" customWidth="1"/>
    <col min="7684" max="7684" width="3.7109375" style="84" customWidth="1"/>
    <col min="7685" max="7685" width="17.42578125" style="84" customWidth="1"/>
    <col min="7686" max="7687" width="1" style="84" customWidth="1"/>
    <col min="7688" max="7688" width="8.42578125" style="84" customWidth="1"/>
    <col min="7689" max="7689" width="10.140625" style="84" customWidth="1"/>
    <col min="7690" max="7690" width="9.28515625" style="84" customWidth="1"/>
    <col min="7691" max="7691" width="1.7109375" style="84" customWidth="1"/>
    <col min="7692" max="7692" width="3.85546875" style="84" customWidth="1"/>
    <col min="7693" max="7693" width="15.28515625" style="84" customWidth="1"/>
    <col min="7694" max="7694" width="5" style="84" customWidth="1"/>
    <col min="7695" max="7695" width="4.85546875" style="84" customWidth="1"/>
    <col min="7696" max="7696" width="32.140625" style="84" customWidth="1"/>
    <col min="7697" max="7936" width="9.140625" style="84"/>
    <col min="7937" max="7937" width="5" style="84" customWidth="1"/>
    <col min="7938" max="7938" width="17.5703125" style="84" customWidth="1"/>
    <col min="7939" max="7939" width="0.5703125" style="84" customWidth="1"/>
    <col min="7940" max="7940" width="3.7109375" style="84" customWidth="1"/>
    <col min="7941" max="7941" width="17.42578125" style="84" customWidth="1"/>
    <col min="7942" max="7943" width="1" style="84" customWidth="1"/>
    <col min="7944" max="7944" width="8.42578125" style="84" customWidth="1"/>
    <col min="7945" max="7945" width="10.140625" style="84" customWidth="1"/>
    <col min="7946" max="7946" width="9.28515625" style="84" customWidth="1"/>
    <col min="7947" max="7947" width="1.7109375" style="84" customWidth="1"/>
    <col min="7948" max="7948" width="3.85546875" style="84" customWidth="1"/>
    <col min="7949" max="7949" width="15.28515625" style="84" customWidth="1"/>
    <col min="7950" max="7950" width="5" style="84" customWidth="1"/>
    <col min="7951" max="7951" width="4.85546875" style="84" customWidth="1"/>
    <col min="7952" max="7952" width="32.140625" style="84" customWidth="1"/>
    <col min="7953" max="8192" width="9.140625" style="84"/>
    <col min="8193" max="8193" width="5" style="84" customWidth="1"/>
    <col min="8194" max="8194" width="17.5703125" style="84" customWidth="1"/>
    <col min="8195" max="8195" width="0.5703125" style="84" customWidth="1"/>
    <col min="8196" max="8196" width="3.7109375" style="84" customWidth="1"/>
    <col min="8197" max="8197" width="17.42578125" style="84" customWidth="1"/>
    <col min="8198" max="8199" width="1" style="84" customWidth="1"/>
    <col min="8200" max="8200" width="8.42578125" style="84" customWidth="1"/>
    <col min="8201" max="8201" width="10.140625" style="84" customWidth="1"/>
    <col min="8202" max="8202" width="9.28515625" style="84" customWidth="1"/>
    <col min="8203" max="8203" width="1.7109375" style="84" customWidth="1"/>
    <col min="8204" max="8204" width="3.85546875" style="84" customWidth="1"/>
    <col min="8205" max="8205" width="15.28515625" style="84" customWidth="1"/>
    <col min="8206" max="8206" width="5" style="84" customWidth="1"/>
    <col min="8207" max="8207" width="4.85546875" style="84" customWidth="1"/>
    <col min="8208" max="8208" width="32.140625" style="84" customWidth="1"/>
    <col min="8209" max="8448" width="9.140625" style="84"/>
    <col min="8449" max="8449" width="5" style="84" customWidth="1"/>
    <col min="8450" max="8450" width="17.5703125" style="84" customWidth="1"/>
    <col min="8451" max="8451" width="0.5703125" style="84" customWidth="1"/>
    <col min="8452" max="8452" width="3.7109375" style="84" customWidth="1"/>
    <col min="8453" max="8453" width="17.42578125" style="84" customWidth="1"/>
    <col min="8454" max="8455" width="1" style="84" customWidth="1"/>
    <col min="8456" max="8456" width="8.42578125" style="84" customWidth="1"/>
    <col min="8457" max="8457" width="10.140625" style="84" customWidth="1"/>
    <col min="8458" max="8458" width="9.28515625" style="84" customWidth="1"/>
    <col min="8459" max="8459" width="1.7109375" style="84" customWidth="1"/>
    <col min="8460" max="8460" width="3.85546875" style="84" customWidth="1"/>
    <col min="8461" max="8461" width="15.28515625" style="84" customWidth="1"/>
    <col min="8462" max="8462" width="5" style="84" customWidth="1"/>
    <col min="8463" max="8463" width="4.85546875" style="84" customWidth="1"/>
    <col min="8464" max="8464" width="32.140625" style="84" customWidth="1"/>
    <col min="8465" max="8704" width="9.140625" style="84"/>
    <col min="8705" max="8705" width="5" style="84" customWidth="1"/>
    <col min="8706" max="8706" width="17.5703125" style="84" customWidth="1"/>
    <col min="8707" max="8707" width="0.5703125" style="84" customWidth="1"/>
    <col min="8708" max="8708" width="3.7109375" style="84" customWidth="1"/>
    <col min="8709" max="8709" width="17.42578125" style="84" customWidth="1"/>
    <col min="8710" max="8711" width="1" style="84" customWidth="1"/>
    <col min="8712" max="8712" width="8.42578125" style="84" customWidth="1"/>
    <col min="8713" max="8713" width="10.140625" style="84" customWidth="1"/>
    <col min="8714" max="8714" width="9.28515625" style="84" customWidth="1"/>
    <col min="8715" max="8715" width="1.7109375" style="84" customWidth="1"/>
    <col min="8716" max="8716" width="3.85546875" style="84" customWidth="1"/>
    <col min="8717" max="8717" width="15.28515625" style="84" customWidth="1"/>
    <col min="8718" max="8718" width="5" style="84" customWidth="1"/>
    <col min="8719" max="8719" width="4.85546875" style="84" customWidth="1"/>
    <col min="8720" max="8720" width="32.140625" style="84" customWidth="1"/>
    <col min="8721" max="8960" width="9.140625" style="84"/>
    <col min="8961" max="8961" width="5" style="84" customWidth="1"/>
    <col min="8962" max="8962" width="17.5703125" style="84" customWidth="1"/>
    <col min="8963" max="8963" width="0.5703125" style="84" customWidth="1"/>
    <col min="8964" max="8964" width="3.7109375" style="84" customWidth="1"/>
    <col min="8965" max="8965" width="17.42578125" style="84" customWidth="1"/>
    <col min="8966" max="8967" width="1" style="84" customWidth="1"/>
    <col min="8968" max="8968" width="8.42578125" style="84" customWidth="1"/>
    <col min="8969" max="8969" width="10.140625" style="84" customWidth="1"/>
    <col min="8970" max="8970" width="9.28515625" style="84" customWidth="1"/>
    <col min="8971" max="8971" width="1.7109375" style="84" customWidth="1"/>
    <col min="8972" max="8972" width="3.85546875" style="84" customWidth="1"/>
    <col min="8973" max="8973" width="15.28515625" style="84" customWidth="1"/>
    <col min="8974" max="8974" width="5" style="84" customWidth="1"/>
    <col min="8975" max="8975" width="4.85546875" style="84" customWidth="1"/>
    <col min="8976" max="8976" width="32.140625" style="84" customWidth="1"/>
    <col min="8977" max="9216" width="9.140625" style="84"/>
    <col min="9217" max="9217" width="5" style="84" customWidth="1"/>
    <col min="9218" max="9218" width="17.5703125" style="84" customWidth="1"/>
    <col min="9219" max="9219" width="0.5703125" style="84" customWidth="1"/>
    <col min="9220" max="9220" width="3.7109375" style="84" customWidth="1"/>
    <col min="9221" max="9221" width="17.42578125" style="84" customWidth="1"/>
    <col min="9222" max="9223" width="1" style="84" customWidth="1"/>
    <col min="9224" max="9224" width="8.42578125" style="84" customWidth="1"/>
    <col min="9225" max="9225" width="10.140625" style="84" customWidth="1"/>
    <col min="9226" max="9226" width="9.28515625" style="84" customWidth="1"/>
    <col min="9227" max="9227" width="1.7109375" style="84" customWidth="1"/>
    <col min="9228" max="9228" width="3.85546875" style="84" customWidth="1"/>
    <col min="9229" max="9229" width="15.28515625" style="84" customWidth="1"/>
    <col min="9230" max="9230" width="5" style="84" customWidth="1"/>
    <col min="9231" max="9231" width="4.85546875" style="84" customWidth="1"/>
    <col min="9232" max="9232" width="32.140625" style="84" customWidth="1"/>
    <col min="9233" max="9472" width="9.140625" style="84"/>
    <col min="9473" max="9473" width="5" style="84" customWidth="1"/>
    <col min="9474" max="9474" width="17.5703125" style="84" customWidth="1"/>
    <col min="9475" max="9475" width="0.5703125" style="84" customWidth="1"/>
    <col min="9476" max="9476" width="3.7109375" style="84" customWidth="1"/>
    <col min="9477" max="9477" width="17.42578125" style="84" customWidth="1"/>
    <col min="9478" max="9479" width="1" style="84" customWidth="1"/>
    <col min="9480" max="9480" width="8.42578125" style="84" customWidth="1"/>
    <col min="9481" max="9481" width="10.140625" style="84" customWidth="1"/>
    <col min="9482" max="9482" width="9.28515625" style="84" customWidth="1"/>
    <col min="9483" max="9483" width="1.7109375" style="84" customWidth="1"/>
    <col min="9484" max="9484" width="3.85546875" style="84" customWidth="1"/>
    <col min="9485" max="9485" width="15.28515625" style="84" customWidth="1"/>
    <col min="9486" max="9486" width="5" style="84" customWidth="1"/>
    <col min="9487" max="9487" width="4.85546875" style="84" customWidth="1"/>
    <col min="9488" max="9488" width="32.140625" style="84" customWidth="1"/>
    <col min="9489" max="9728" width="9.140625" style="84"/>
    <col min="9729" max="9729" width="5" style="84" customWidth="1"/>
    <col min="9730" max="9730" width="17.5703125" style="84" customWidth="1"/>
    <col min="9731" max="9731" width="0.5703125" style="84" customWidth="1"/>
    <col min="9732" max="9732" width="3.7109375" style="84" customWidth="1"/>
    <col min="9733" max="9733" width="17.42578125" style="84" customWidth="1"/>
    <col min="9734" max="9735" width="1" style="84" customWidth="1"/>
    <col min="9736" max="9736" width="8.42578125" style="84" customWidth="1"/>
    <col min="9737" max="9737" width="10.140625" style="84" customWidth="1"/>
    <col min="9738" max="9738" width="9.28515625" style="84" customWidth="1"/>
    <col min="9739" max="9739" width="1.7109375" style="84" customWidth="1"/>
    <col min="9740" max="9740" width="3.85546875" style="84" customWidth="1"/>
    <col min="9741" max="9741" width="15.28515625" style="84" customWidth="1"/>
    <col min="9742" max="9742" width="5" style="84" customWidth="1"/>
    <col min="9743" max="9743" width="4.85546875" style="84" customWidth="1"/>
    <col min="9744" max="9744" width="32.140625" style="84" customWidth="1"/>
    <col min="9745" max="9984" width="9.140625" style="84"/>
    <col min="9985" max="9985" width="5" style="84" customWidth="1"/>
    <col min="9986" max="9986" width="17.5703125" style="84" customWidth="1"/>
    <col min="9987" max="9987" width="0.5703125" style="84" customWidth="1"/>
    <col min="9988" max="9988" width="3.7109375" style="84" customWidth="1"/>
    <col min="9989" max="9989" width="17.42578125" style="84" customWidth="1"/>
    <col min="9990" max="9991" width="1" style="84" customWidth="1"/>
    <col min="9992" max="9992" width="8.42578125" style="84" customWidth="1"/>
    <col min="9993" max="9993" width="10.140625" style="84" customWidth="1"/>
    <col min="9994" max="9994" width="9.28515625" style="84" customWidth="1"/>
    <col min="9995" max="9995" width="1.7109375" style="84" customWidth="1"/>
    <col min="9996" max="9996" width="3.85546875" style="84" customWidth="1"/>
    <col min="9997" max="9997" width="15.28515625" style="84" customWidth="1"/>
    <col min="9998" max="9998" width="5" style="84" customWidth="1"/>
    <col min="9999" max="9999" width="4.85546875" style="84" customWidth="1"/>
    <col min="10000" max="10000" width="32.140625" style="84" customWidth="1"/>
    <col min="10001" max="10240" width="9.140625" style="84"/>
    <col min="10241" max="10241" width="5" style="84" customWidth="1"/>
    <col min="10242" max="10242" width="17.5703125" style="84" customWidth="1"/>
    <col min="10243" max="10243" width="0.5703125" style="84" customWidth="1"/>
    <col min="10244" max="10244" width="3.7109375" style="84" customWidth="1"/>
    <col min="10245" max="10245" width="17.42578125" style="84" customWidth="1"/>
    <col min="10246" max="10247" width="1" style="84" customWidth="1"/>
    <col min="10248" max="10248" width="8.42578125" style="84" customWidth="1"/>
    <col min="10249" max="10249" width="10.140625" style="84" customWidth="1"/>
    <col min="10250" max="10250" width="9.28515625" style="84" customWidth="1"/>
    <col min="10251" max="10251" width="1.7109375" style="84" customWidth="1"/>
    <col min="10252" max="10252" width="3.85546875" style="84" customWidth="1"/>
    <col min="10253" max="10253" width="15.28515625" style="84" customWidth="1"/>
    <col min="10254" max="10254" width="5" style="84" customWidth="1"/>
    <col min="10255" max="10255" width="4.85546875" style="84" customWidth="1"/>
    <col min="10256" max="10256" width="32.140625" style="84" customWidth="1"/>
    <col min="10257" max="10496" width="9.140625" style="84"/>
    <col min="10497" max="10497" width="5" style="84" customWidth="1"/>
    <col min="10498" max="10498" width="17.5703125" style="84" customWidth="1"/>
    <col min="10499" max="10499" width="0.5703125" style="84" customWidth="1"/>
    <col min="10500" max="10500" width="3.7109375" style="84" customWidth="1"/>
    <col min="10501" max="10501" width="17.42578125" style="84" customWidth="1"/>
    <col min="10502" max="10503" width="1" style="84" customWidth="1"/>
    <col min="10504" max="10504" width="8.42578125" style="84" customWidth="1"/>
    <col min="10505" max="10505" width="10.140625" style="84" customWidth="1"/>
    <col min="10506" max="10506" width="9.28515625" style="84" customWidth="1"/>
    <col min="10507" max="10507" width="1.7109375" style="84" customWidth="1"/>
    <col min="10508" max="10508" width="3.85546875" style="84" customWidth="1"/>
    <col min="10509" max="10509" width="15.28515625" style="84" customWidth="1"/>
    <col min="10510" max="10510" width="5" style="84" customWidth="1"/>
    <col min="10511" max="10511" width="4.85546875" style="84" customWidth="1"/>
    <col min="10512" max="10512" width="32.140625" style="84" customWidth="1"/>
    <col min="10513" max="10752" width="9.140625" style="84"/>
    <col min="10753" max="10753" width="5" style="84" customWidth="1"/>
    <col min="10754" max="10754" width="17.5703125" style="84" customWidth="1"/>
    <col min="10755" max="10755" width="0.5703125" style="84" customWidth="1"/>
    <col min="10756" max="10756" width="3.7109375" style="84" customWidth="1"/>
    <col min="10757" max="10757" width="17.42578125" style="84" customWidth="1"/>
    <col min="10758" max="10759" width="1" style="84" customWidth="1"/>
    <col min="10760" max="10760" width="8.42578125" style="84" customWidth="1"/>
    <col min="10761" max="10761" width="10.140625" style="84" customWidth="1"/>
    <col min="10762" max="10762" width="9.28515625" style="84" customWidth="1"/>
    <col min="10763" max="10763" width="1.7109375" style="84" customWidth="1"/>
    <col min="10764" max="10764" width="3.85546875" style="84" customWidth="1"/>
    <col min="10765" max="10765" width="15.28515625" style="84" customWidth="1"/>
    <col min="10766" max="10766" width="5" style="84" customWidth="1"/>
    <col min="10767" max="10767" width="4.85546875" style="84" customWidth="1"/>
    <col min="10768" max="10768" width="32.140625" style="84" customWidth="1"/>
    <col min="10769" max="11008" width="9.140625" style="84"/>
    <col min="11009" max="11009" width="5" style="84" customWidth="1"/>
    <col min="11010" max="11010" width="17.5703125" style="84" customWidth="1"/>
    <col min="11011" max="11011" width="0.5703125" style="84" customWidth="1"/>
    <col min="11012" max="11012" width="3.7109375" style="84" customWidth="1"/>
    <col min="11013" max="11013" width="17.42578125" style="84" customWidth="1"/>
    <col min="11014" max="11015" width="1" style="84" customWidth="1"/>
    <col min="11016" max="11016" width="8.42578125" style="84" customWidth="1"/>
    <col min="11017" max="11017" width="10.140625" style="84" customWidth="1"/>
    <col min="11018" max="11018" width="9.28515625" style="84" customWidth="1"/>
    <col min="11019" max="11019" width="1.7109375" style="84" customWidth="1"/>
    <col min="11020" max="11020" width="3.85546875" style="84" customWidth="1"/>
    <col min="11021" max="11021" width="15.28515625" style="84" customWidth="1"/>
    <col min="11022" max="11022" width="5" style="84" customWidth="1"/>
    <col min="11023" max="11023" width="4.85546875" style="84" customWidth="1"/>
    <col min="11024" max="11024" width="32.140625" style="84" customWidth="1"/>
    <col min="11025" max="11264" width="9.140625" style="84"/>
    <col min="11265" max="11265" width="5" style="84" customWidth="1"/>
    <col min="11266" max="11266" width="17.5703125" style="84" customWidth="1"/>
    <col min="11267" max="11267" width="0.5703125" style="84" customWidth="1"/>
    <col min="11268" max="11268" width="3.7109375" style="84" customWidth="1"/>
    <col min="11269" max="11269" width="17.42578125" style="84" customWidth="1"/>
    <col min="11270" max="11271" width="1" style="84" customWidth="1"/>
    <col min="11272" max="11272" width="8.42578125" style="84" customWidth="1"/>
    <col min="11273" max="11273" width="10.140625" style="84" customWidth="1"/>
    <col min="11274" max="11274" width="9.28515625" style="84" customWidth="1"/>
    <col min="11275" max="11275" width="1.7109375" style="84" customWidth="1"/>
    <col min="11276" max="11276" width="3.85546875" style="84" customWidth="1"/>
    <col min="11277" max="11277" width="15.28515625" style="84" customWidth="1"/>
    <col min="11278" max="11278" width="5" style="84" customWidth="1"/>
    <col min="11279" max="11279" width="4.85546875" style="84" customWidth="1"/>
    <col min="11280" max="11280" width="32.140625" style="84" customWidth="1"/>
    <col min="11281" max="11520" width="9.140625" style="84"/>
    <col min="11521" max="11521" width="5" style="84" customWidth="1"/>
    <col min="11522" max="11522" width="17.5703125" style="84" customWidth="1"/>
    <col min="11523" max="11523" width="0.5703125" style="84" customWidth="1"/>
    <col min="11524" max="11524" width="3.7109375" style="84" customWidth="1"/>
    <col min="11525" max="11525" width="17.42578125" style="84" customWidth="1"/>
    <col min="11526" max="11527" width="1" style="84" customWidth="1"/>
    <col min="11528" max="11528" width="8.42578125" style="84" customWidth="1"/>
    <col min="11529" max="11529" width="10.140625" style="84" customWidth="1"/>
    <col min="11530" max="11530" width="9.28515625" style="84" customWidth="1"/>
    <col min="11531" max="11531" width="1.7109375" style="84" customWidth="1"/>
    <col min="11532" max="11532" width="3.85546875" style="84" customWidth="1"/>
    <col min="11533" max="11533" width="15.28515625" style="84" customWidth="1"/>
    <col min="11534" max="11534" width="5" style="84" customWidth="1"/>
    <col min="11535" max="11535" width="4.85546875" style="84" customWidth="1"/>
    <col min="11536" max="11536" width="32.140625" style="84" customWidth="1"/>
    <col min="11537" max="11776" width="9.140625" style="84"/>
    <col min="11777" max="11777" width="5" style="84" customWidth="1"/>
    <col min="11778" max="11778" width="17.5703125" style="84" customWidth="1"/>
    <col min="11779" max="11779" width="0.5703125" style="84" customWidth="1"/>
    <col min="11780" max="11780" width="3.7109375" style="84" customWidth="1"/>
    <col min="11781" max="11781" width="17.42578125" style="84" customWidth="1"/>
    <col min="11782" max="11783" width="1" style="84" customWidth="1"/>
    <col min="11784" max="11784" width="8.42578125" style="84" customWidth="1"/>
    <col min="11785" max="11785" width="10.140625" style="84" customWidth="1"/>
    <col min="11786" max="11786" width="9.28515625" style="84" customWidth="1"/>
    <col min="11787" max="11787" width="1.7109375" style="84" customWidth="1"/>
    <col min="11788" max="11788" width="3.85546875" style="84" customWidth="1"/>
    <col min="11789" max="11789" width="15.28515625" style="84" customWidth="1"/>
    <col min="11790" max="11790" width="5" style="84" customWidth="1"/>
    <col min="11791" max="11791" width="4.85546875" style="84" customWidth="1"/>
    <col min="11792" max="11792" width="32.140625" style="84" customWidth="1"/>
    <col min="11793" max="12032" width="9.140625" style="84"/>
    <col min="12033" max="12033" width="5" style="84" customWidth="1"/>
    <col min="12034" max="12034" width="17.5703125" style="84" customWidth="1"/>
    <col min="12035" max="12035" width="0.5703125" style="84" customWidth="1"/>
    <col min="12036" max="12036" width="3.7109375" style="84" customWidth="1"/>
    <col min="12037" max="12037" width="17.42578125" style="84" customWidth="1"/>
    <col min="12038" max="12039" width="1" style="84" customWidth="1"/>
    <col min="12040" max="12040" width="8.42578125" style="84" customWidth="1"/>
    <col min="12041" max="12041" width="10.140625" style="84" customWidth="1"/>
    <col min="12042" max="12042" width="9.28515625" style="84" customWidth="1"/>
    <col min="12043" max="12043" width="1.7109375" style="84" customWidth="1"/>
    <col min="12044" max="12044" width="3.85546875" style="84" customWidth="1"/>
    <col min="12045" max="12045" width="15.28515625" style="84" customWidth="1"/>
    <col min="12046" max="12046" width="5" style="84" customWidth="1"/>
    <col min="12047" max="12047" width="4.85546875" style="84" customWidth="1"/>
    <col min="12048" max="12048" width="32.140625" style="84" customWidth="1"/>
    <col min="12049" max="12288" width="9.140625" style="84"/>
    <col min="12289" max="12289" width="5" style="84" customWidth="1"/>
    <col min="12290" max="12290" width="17.5703125" style="84" customWidth="1"/>
    <col min="12291" max="12291" width="0.5703125" style="84" customWidth="1"/>
    <col min="12292" max="12292" width="3.7109375" style="84" customWidth="1"/>
    <col min="12293" max="12293" width="17.42578125" style="84" customWidth="1"/>
    <col min="12294" max="12295" width="1" style="84" customWidth="1"/>
    <col min="12296" max="12296" width="8.42578125" style="84" customWidth="1"/>
    <col min="12297" max="12297" width="10.140625" style="84" customWidth="1"/>
    <col min="12298" max="12298" width="9.28515625" style="84" customWidth="1"/>
    <col min="12299" max="12299" width="1.7109375" style="84" customWidth="1"/>
    <col min="12300" max="12300" width="3.85546875" style="84" customWidth="1"/>
    <col min="12301" max="12301" width="15.28515625" style="84" customWidth="1"/>
    <col min="12302" max="12302" width="5" style="84" customWidth="1"/>
    <col min="12303" max="12303" width="4.85546875" style="84" customWidth="1"/>
    <col min="12304" max="12304" width="32.140625" style="84" customWidth="1"/>
    <col min="12305" max="12544" width="9.140625" style="84"/>
    <col min="12545" max="12545" width="5" style="84" customWidth="1"/>
    <col min="12546" max="12546" width="17.5703125" style="84" customWidth="1"/>
    <col min="12547" max="12547" width="0.5703125" style="84" customWidth="1"/>
    <col min="12548" max="12548" width="3.7109375" style="84" customWidth="1"/>
    <col min="12549" max="12549" width="17.42578125" style="84" customWidth="1"/>
    <col min="12550" max="12551" width="1" style="84" customWidth="1"/>
    <col min="12552" max="12552" width="8.42578125" style="84" customWidth="1"/>
    <col min="12553" max="12553" width="10.140625" style="84" customWidth="1"/>
    <col min="12554" max="12554" width="9.28515625" style="84" customWidth="1"/>
    <col min="12555" max="12555" width="1.7109375" style="84" customWidth="1"/>
    <col min="12556" max="12556" width="3.85546875" style="84" customWidth="1"/>
    <col min="12557" max="12557" width="15.28515625" style="84" customWidth="1"/>
    <col min="12558" max="12558" width="5" style="84" customWidth="1"/>
    <col min="12559" max="12559" width="4.85546875" style="84" customWidth="1"/>
    <col min="12560" max="12560" width="32.140625" style="84" customWidth="1"/>
    <col min="12561" max="12800" width="9.140625" style="84"/>
    <col min="12801" max="12801" width="5" style="84" customWidth="1"/>
    <col min="12802" max="12802" width="17.5703125" style="84" customWidth="1"/>
    <col min="12803" max="12803" width="0.5703125" style="84" customWidth="1"/>
    <col min="12804" max="12804" width="3.7109375" style="84" customWidth="1"/>
    <col min="12805" max="12805" width="17.42578125" style="84" customWidth="1"/>
    <col min="12806" max="12807" width="1" style="84" customWidth="1"/>
    <col min="12808" max="12808" width="8.42578125" style="84" customWidth="1"/>
    <col min="12809" max="12809" width="10.140625" style="84" customWidth="1"/>
    <col min="12810" max="12810" width="9.28515625" style="84" customWidth="1"/>
    <col min="12811" max="12811" width="1.7109375" style="84" customWidth="1"/>
    <col min="12812" max="12812" width="3.85546875" style="84" customWidth="1"/>
    <col min="12813" max="12813" width="15.28515625" style="84" customWidth="1"/>
    <col min="12814" max="12814" width="5" style="84" customWidth="1"/>
    <col min="12815" max="12815" width="4.85546875" style="84" customWidth="1"/>
    <col min="12816" max="12816" width="32.140625" style="84" customWidth="1"/>
    <col min="12817" max="13056" width="9.140625" style="84"/>
    <col min="13057" max="13057" width="5" style="84" customWidth="1"/>
    <col min="13058" max="13058" width="17.5703125" style="84" customWidth="1"/>
    <col min="13059" max="13059" width="0.5703125" style="84" customWidth="1"/>
    <col min="13060" max="13060" width="3.7109375" style="84" customWidth="1"/>
    <col min="13061" max="13061" width="17.42578125" style="84" customWidth="1"/>
    <col min="13062" max="13063" width="1" style="84" customWidth="1"/>
    <col min="13064" max="13064" width="8.42578125" style="84" customWidth="1"/>
    <col min="13065" max="13065" width="10.140625" style="84" customWidth="1"/>
    <col min="13066" max="13066" width="9.28515625" style="84" customWidth="1"/>
    <col min="13067" max="13067" width="1.7109375" style="84" customWidth="1"/>
    <col min="13068" max="13068" width="3.85546875" style="84" customWidth="1"/>
    <col min="13069" max="13069" width="15.28515625" style="84" customWidth="1"/>
    <col min="13070" max="13070" width="5" style="84" customWidth="1"/>
    <col min="13071" max="13071" width="4.85546875" style="84" customWidth="1"/>
    <col min="13072" max="13072" width="32.140625" style="84" customWidth="1"/>
    <col min="13073" max="13312" width="9.140625" style="84"/>
    <col min="13313" max="13313" width="5" style="84" customWidth="1"/>
    <col min="13314" max="13314" width="17.5703125" style="84" customWidth="1"/>
    <col min="13315" max="13315" width="0.5703125" style="84" customWidth="1"/>
    <col min="13316" max="13316" width="3.7109375" style="84" customWidth="1"/>
    <col min="13317" max="13317" width="17.42578125" style="84" customWidth="1"/>
    <col min="13318" max="13319" width="1" style="84" customWidth="1"/>
    <col min="13320" max="13320" width="8.42578125" style="84" customWidth="1"/>
    <col min="13321" max="13321" width="10.140625" style="84" customWidth="1"/>
    <col min="13322" max="13322" width="9.28515625" style="84" customWidth="1"/>
    <col min="13323" max="13323" width="1.7109375" style="84" customWidth="1"/>
    <col min="13324" max="13324" width="3.85546875" style="84" customWidth="1"/>
    <col min="13325" max="13325" width="15.28515625" style="84" customWidth="1"/>
    <col min="13326" max="13326" width="5" style="84" customWidth="1"/>
    <col min="13327" max="13327" width="4.85546875" style="84" customWidth="1"/>
    <col min="13328" max="13328" width="32.140625" style="84" customWidth="1"/>
    <col min="13329" max="13568" width="9.140625" style="84"/>
    <col min="13569" max="13569" width="5" style="84" customWidth="1"/>
    <col min="13570" max="13570" width="17.5703125" style="84" customWidth="1"/>
    <col min="13571" max="13571" width="0.5703125" style="84" customWidth="1"/>
    <col min="13572" max="13572" width="3.7109375" style="84" customWidth="1"/>
    <col min="13573" max="13573" width="17.42578125" style="84" customWidth="1"/>
    <col min="13574" max="13575" width="1" style="84" customWidth="1"/>
    <col min="13576" max="13576" width="8.42578125" style="84" customWidth="1"/>
    <col min="13577" max="13577" width="10.140625" style="84" customWidth="1"/>
    <col min="13578" max="13578" width="9.28515625" style="84" customWidth="1"/>
    <col min="13579" max="13579" width="1.7109375" style="84" customWidth="1"/>
    <col min="13580" max="13580" width="3.85546875" style="84" customWidth="1"/>
    <col min="13581" max="13581" width="15.28515625" style="84" customWidth="1"/>
    <col min="13582" max="13582" width="5" style="84" customWidth="1"/>
    <col min="13583" max="13583" width="4.85546875" style="84" customWidth="1"/>
    <col min="13584" max="13584" width="32.140625" style="84" customWidth="1"/>
    <col min="13585" max="13824" width="9.140625" style="84"/>
    <col min="13825" max="13825" width="5" style="84" customWidth="1"/>
    <col min="13826" max="13826" width="17.5703125" style="84" customWidth="1"/>
    <col min="13827" max="13827" width="0.5703125" style="84" customWidth="1"/>
    <col min="13828" max="13828" width="3.7109375" style="84" customWidth="1"/>
    <col min="13829" max="13829" width="17.42578125" style="84" customWidth="1"/>
    <col min="13830" max="13831" width="1" style="84" customWidth="1"/>
    <col min="13832" max="13832" width="8.42578125" style="84" customWidth="1"/>
    <col min="13833" max="13833" width="10.140625" style="84" customWidth="1"/>
    <col min="13834" max="13834" width="9.28515625" style="84" customWidth="1"/>
    <col min="13835" max="13835" width="1.7109375" style="84" customWidth="1"/>
    <col min="13836" max="13836" width="3.85546875" style="84" customWidth="1"/>
    <col min="13837" max="13837" width="15.28515625" style="84" customWidth="1"/>
    <col min="13838" max="13838" width="5" style="84" customWidth="1"/>
    <col min="13839" max="13839" width="4.85546875" style="84" customWidth="1"/>
    <col min="13840" max="13840" width="32.140625" style="84" customWidth="1"/>
    <col min="13841" max="14080" width="9.140625" style="84"/>
    <col min="14081" max="14081" width="5" style="84" customWidth="1"/>
    <col min="14082" max="14082" width="17.5703125" style="84" customWidth="1"/>
    <col min="14083" max="14083" width="0.5703125" style="84" customWidth="1"/>
    <col min="14084" max="14084" width="3.7109375" style="84" customWidth="1"/>
    <col min="14085" max="14085" width="17.42578125" style="84" customWidth="1"/>
    <col min="14086" max="14087" width="1" style="84" customWidth="1"/>
    <col min="14088" max="14088" width="8.42578125" style="84" customWidth="1"/>
    <col min="14089" max="14089" width="10.140625" style="84" customWidth="1"/>
    <col min="14090" max="14090" width="9.28515625" style="84" customWidth="1"/>
    <col min="14091" max="14091" width="1.7109375" style="84" customWidth="1"/>
    <col min="14092" max="14092" width="3.85546875" style="84" customWidth="1"/>
    <col min="14093" max="14093" width="15.28515625" style="84" customWidth="1"/>
    <col min="14094" max="14094" width="5" style="84" customWidth="1"/>
    <col min="14095" max="14095" width="4.85546875" style="84" customWidth="1"/>
    <col min="14096" max="14096" width="32.140625" style="84" customWidth="1"/>
    <col min="14097" max="14336" width="9.140625" style="84"/>
    <col min="14337" max="14337" width="5" style="84" customWidth="1"/>
    <col min="14338" max="14338" width="17.5703125" style="84" customWidth="1"/>
    <col min="14339" max="14339" width="0.5703125" style="84" customWidth="1"/>
    <col min="14340" max="14340" width="3.7109375" style="84" customWidth="1"/>
    <col min="14341" max="14341" width="17.42578125" style="84" customWidth="1"/>
    <col min="14342" max="14343" width="1" style="84" customWidth="1"/>
    <col min="14344" max="14344" width="8.42578125" style="84" customWidth="1"/>
    <col min="14345" max="14345" width="10.140625" style="84" customWidth="1"/>
    <col min="14346" max="14346" width="9.28515625" style="84" customWidth="1"/>
    <col min="14347" max="14347" width="1.7109375" style="84" customWidth="1"/>
    <col min="14348" max="14348" width="3.85546875" style="84" customWidth="1"/>
    <col min="14349" max="14349" width="15.28515625" style="84" customWidth="1"/>
    <col min="14350" max="14350" width="5" style="84" customWidth="1"/>
    <col min="14351" max="14351" width="4.85546875" style="84" customWidth="1"/>
    <col min="14352" max="14352" width="32.140625" style="84" customWidth="1"/>
    <col min="14353" max="14592" width="9.140625" style="84"/>
    <col min="14593" max="14593" width="5" style="84" customWidth="1"/>
    <col min="14594" max="14594" width="17.5703125" style="84" customWidth="1"/>
    <col min="14595" max="14595" width="0.5703125" style="84" customWidth="1"/>
    <col min="14596" max="14596" width="3.7109375" style="84" customWidth="1"/>
    <col min="14597" max="14597" width="17.42578125" style="84" customWidth="1"/>
    <col min="14598" max="14599" width="1" style="84" customWidth="1"/>
    <col min="14600" max="14600" width="8.42578125" style="84" customWidth="1"/>
    <col min="14601" max="14601" width="10.140625" style="84" customWidth="1"/>
    <col min="14602" max="14602" width="9.28515625" style="84" customWidth="1"/>
    <col min="14603" max="14603" width="1.7109375" style="84" customWidth="1"/>
    <col min="14604" max="14604" width="3.85546875" style="84" customWidth="1"/>
    <col min="14605" max="14605" width="15.28515625" style="84" customWidth="1"/>
    <col min="14606" max="14606" width="5" style="84" customWidth="1"/>
    <col min="14607" max="14607" width="4.85546875" style="84" customWidth="1"/>
    <col min="14608" max="14608" width="32.140625" style="84" customWidth="1"/>
    <col min="14609" max="14848" width="9.140625" style="84"/>
    <col min="14849" max="14849" width="5" style="84" customWidth="1"/>
    <col min="14850" max="14850" width="17.5703125" style="84" customWidth="1"/>
    <col min="14851" max="14851" width="0.5703125" style="84" customWidth="1"/>
    <col min="14852" max="14852" width="3.7109375" style="84" customWidth="1"/>
    <col min="14853" max="14853" width="17.42578125" style="84" customWidth="1"/>
    <col min="14854" max="14855" width="1" style="84" customWidth="1"/>
    <col min="14856" max="14856" width="8.42578125" style="84" customWidth="1"/>
    <col min="14857" max="14857" width="10.140625" style="84" customWidth="1"/>
    <col min="14858" max="14858" width="9.28515625" style="84" customWidth="1"/>
    <col min="14859" max="14859" width="1.7109375" style="84" customWidth="1"/>
    <col min="14860" max="14860" width="3.85546875" style="84" customWidth="1"/>
    <col min="14861" max="14861" width="15.28515625" style="84" customWidth="1"/>
    <col min="14862" max="14862" width="5" style="84" customWidth="1"/>
    <col min="14863" max="14863" width="4.85546875" style="84" customWidth="1"/>
    <col min="14864" max="14864" width="32.140625" style="84" customWidth="1"/>
    <col min="14865" max="15104" width="9.140625" style="84"/>
    <col min="15105" max="15105" width="5" style="84" customWidth="1"/>
    <col min="15106" max="15106" width="17.5703125" style="84" customWidth="1"/>
    <col min="15107" max="15107" width="0.5703125" style="84" customWidth="1"/>
    <col min="15108" max="15108" width="3.7109375" style="84" customWidth="1"/>
    <col min="15109" max="15109" width="17.42578125" style="84" customWidth="1"/>
    <col min="15110" max="15111" width="1" style="84" customWidth="1"/>
    <col min="15112" max="15112" width="8.42578125" style="84" customWidth="1"/>
    <col min="15113" max="15113" width="10.140625" style="84" customWidth="1"/>
    <col min="15114" max="15114" width="9.28515625" style="84" customWidth="1"/>
    <col min="15115" max="15115" width="1.7109375" style="84" customWidth="1"/>
    <col min="15116" max="15116" width="3.85546875" style="84" customWidth="1"/>
    <col min="15117" max="15117" width="15.28515625" style="84" customWidth="1"/>
    <col min="15118" max="15118" width="5" style="84" customWidth="1"/>
    <col min="15119" max="15119" width="4.85546875" style="84" customWidth="1"/>
    <col min="15120" max="15120" width="32.140625" style="84" customWidth="1"/>
    <col min="15121" max="15360" width="9.140625" style="84"/>
    <col min="15361" max="15361" width="5" style="84" customWidth="1"/>
    <col min="15362" max="15362" width="17.5703125" style="84" customWidth="1"/>
    <col min="15363" max="15363" width="0.5703125" style="84" customWidth="1"/>
    <col min="15364" max="15364" width="3.7109375" style="84" customWidth="1"/>
    <col min="15365" max="15365" width="17.42578125" style="84" customWidth="1"/>
    <col min="15366" max="15367" width="1" style="84" customWidth="1"/>
    <col min="15368" max="15368" width="8.42578125" style="84" customWidth="1"/>
    <col min="15369" max="15369" width="10.140625" style="84" customWidth="1"/>
    <col min="15370" max="15370" width="9.28515625" style="84" customWidth="1"/>
    <col min="15371" max="15371" width="1.7109375" style="84" customWidth="1"/>
    <col min="15372" max="15372" width="3.85546875" style="84" customWidth="1"/>
    <col min="15373" max="15373" width="15.28515625" style="84" customWidth="1"/>
    <col min="15374" max="15374" width="5" style="84" customWidth="1"/>
    <col min="15375" max="15375" width="4.85546875" style="84" customWidth="1"/>
    <col min="15376" max="15376" width="32.140625" style="84" customWidth="1"/>
    <col min="15377" max="15616" width="9.140625" style="84"/>
    <col min="15617" max="15617" width="5" style="84" customWidth="1"/>
    <col min="15618" max="15618" width="17.5703125" style="84" customWidth="1"/>
    <col min="15619" max="15619" width="0.5703125" style="84" customWidth="1"/>
    <col min="15620" max="15620" width="3.7109375" style="84" customWidth="1"/>
    <col min="15621" max="15621" width="17.42578125" style="84" customWidth="1"/>
    <col min="15622" max="15623" width="1" style="84" customWidth="1"/>
    <col min="15624" max="15624" width="8.42578125" style="84" customWidth="1"/>
    <col min="15625" max="15625" width="10.140625" style="84" customWidth="1"/>
    <col min="15626" max="15626" width="9.28515625" style="84" customWidth="1"/>
    <col min="15627" max="15627" width="1.7109375" style="84" customWidth="1"/>
    <col min="15628" max="15628" width="3.85546875" style="84" customWidth="1"/>
    <col min="15629" max="15629" width="15.28515625" style="84" customWidth="1"/>
    <col min="15630" max="15630" width="5" style="84" customWidth="1"/>
    <col min="15631" max="15631" width="4.85546875" style="84" customWidth="1"/>
    <col min="15632" max="15632" width="32.140625" style="84" customWidth="1"/>
    <col min="15633" max="15872" width="9.140625" style="84"/>
    <col min="15873" max="15873" width="5" style="84" customWidth="1"/>
    <col min="15874" max="15874" width="17.5703125" style="84" customWidth="1"/>
    <col min="15875" max="15875" width="0.5703125" style="84" customWidth="1"/>
    <col min="15876" max="15876" width="3.7109375" style="84" customWidth="1"/>
    <col min="15877" max="15877" width="17.42578125" style="84" customWidth="1"/>
    <col min="15878" max="15879" width="1" style="84" customWidth="1"/>
    <col min="15880" max="15880" width="8.42578125" style="84" customWidth="1"/>
    <col min="15881" max="15881" width="10.140625" style="84" customWidth="1"/>
    <col min="15882" max="15882" width="9.28515625" style="84" customWidth="1"/>
    <col min="15883" max="15883" width="1.7109375" style="84" customWidth="1"/>
    <col min="15884" max="15884" width="3.85546875" style="84" customWidth="1"/>
    <col min="15885" max="15885" width="15.28515625" style="84" customWidth="1"/>
    <col min="15886" max="15886" width="5" style="84" customWidth="1"/>
    <col min="15887" max="15887" width="4.85546875" style="84" customWidth="1"/>
    <col min="15888" max="15888" width="32.140625" style="84" customWidth="1"/>
    <col min="15889" max="16128" width="9.140625" style="84"/>
    <col min="16129" max="16129" width="5" style="84" customWidth="1"/>
    <col min="16130" max="16130" width="17.5703125" style="84" customWidth="1"/>
    <col min="16131" max="16131" width="0.5703125" style="84" customWidth="1"/>
    <col min="16132" max="16132" width="3.7109375" style="84" customWidth="1"/>
    <col min="16133" max="16133" width="17.42578125" style="84" customWidth="1"/>
    <col min="16134" max="16135" width="1" style="84" customWidth="1"/>
    <col min="16136" max="16136" width="8.42578125" style="84" customWidth="1"/>
    <col min="16137" max="16137" width="10.140625" style="84" customWidth="1"/>
    <col min="16138" max="16138" width="9.28515625" style="84" customWidth="1"/>
    <col min="16139" max="16139" width="1.7109375" style="84" customWidth="1"/>
    <col min="16140" max="16140" width="3.85546875" style="84" customWidth="1"/>
    <col min="16141" max="16141" width="15.28515625" style="84" customWidth="1"/>
    <col min="16142" max="16142" width="5" style="84" customWidth="1"/>
    <col min="16143" max="16143" width="4.85546875" style="84" customWidth="1"/>
    <col min="16144" max="16144" width="32.140625" style="84" customWidth="1"/>
    <col min="16145" max="16384" width="9.140625" style="84"/>
  </cols>
  <sheetData>
    <row r="1" spans="1:16" ht="20.100000000000001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1" customHeight="1">
      <c r="A2" s="83"/>
      <c r="B2" s="83"/>
      <c r="C2" s="83"/>
      <c r="D2" s="83"/>
      <c r="E2" s="285" t="s">
        <v>69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83"/>
    </row>
    <row r="3" spans="1:16" ht="17.100000000000001" customHeight="1">
      <c r="A3" s="83"/>
      <c r="B3" s="83"/>
      <c r="C3" s="83"/>
      <c r="D3" s="83"/>
      <c r="E3" s="286" t="s">
        <v>70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83"/>
    </row>
    <row r="4" spans="1:16" ht="17.100000000000001" customHeight="1">
      <c r="A4" s="83"/>
      <c r="B4" s="83"/>
      <c r="C4" s="83"/>
      <c r="D4" s="83"/>
      <c r="E4" s="286" t="s">
        <v>237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83"/>
    </row>
    <row r="5" spans="1:16" ht="15" customHeight="1">
      <c r="A5" s="83"/>
      <c r="B5" s="286" t="s">
        <v>72</v>
      </c>
      <c r="C5" s="286"/>
      <c r="D5" s="286"/>
      <c r="E5" s="286"/>
      <c r="F5" s="286"/>
      <c r="G5" s="286" t="s">
        <v>73</v>
      </c>
      <c r="H5" s="286"/>
      <c r="I5" s="286"/>
      <c r="J5" s="286"/>
      <c r="K5" s="286"/>
      <c r="L5" s="286"/>
      <c r="M5" s="286"/>
      <c r="N5" s="286"/>
      <c r="O5" s="286"/>
      <c r="P5" s="83"/>
    </row>
    <row r="6" spans="1:16" ht="15" customHeight="1">
      <c r="A6" s="83"/>
      <c r="B6" s="287" t="s">
        <v>238</v>
      </c>
      <c r="C6" s="287"/>
      <c r="D6" s="287"/>
      <c r="E6" s="287"/>
      <c r="F6" s="287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5" customHeight="1">
      <c r="A7" s="83"/>
      <c r="B7" s="85" t="s">
        <v>74</v>
      </c>
      <c r="C7" s="83"/>
      <c r="D7" s="282" t="s">
        <v>239</v>
      </c>
      <c r="E7" s="282"/>
      <c r="F7" s="282"/>
      <c r="G7" s="282"/>
      <c r="H7" s="282"/>
      <c r="I7" s="282"/>
      <c r="J7" s="282"/>
      <c r="K7" s="83"/>
      <c r="L7" s="282" t="s">
        <v>240</v>
      </c>
      <c r="M7" s="282"/>
      <c r="N7" s="83"/>
      <c r="O7" s="83"/>
      <c r="P7" s="83"/>
    </row>
    <row r="8" spans="1:16" ht="30" customHeight="1">
      <c r="A8" s="83"/>
      <c r="B8" s="283" t="s">
        <v>7</v>
      </c>
      <c r="C8" s="283"/>
      <c r="D8" s="283"/>
      <c r="E8" s="283"/>
      <c r="F8" s="284" t="s">
        <v>77</v>
      </c>
      <c r="G8" s="284"/>
      <c r="H8" s="284"/>
      <c r="I8" s="86" t="s">
        <v>78</v>
      </c>
      <c r="J8" s="284" t="s">
        <v>79</v>
      </c>
      <c r="K8" s="284"/>
      <c r="L8" s="284"/>
      <c r="M8" s="86" t="s">
        <v>80</v>
      </c>
      <c r="N8" s="83"/>
      <c r="O8" s="83"/>
      <c r="P8" s="83"/>
    </row>
    <row r="9" spans="1:16" ht="9.9499999999999993" customHeight="1">
      <c r="A9" s="83"/>
      <c r="B9" s="281" t="s">
        <v>12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83"/>
      <c r="O9" s="83"/>
      <c r="P9" s="83"/>
    </row>
    <row r="10" spans="1:16" ht="9.9499999999999993" customHeight="1">
      <c r="A10" s="83"/>
      <c r="B10" s="273" t="s">
        <v>81</v>
      </c>
      <c r="C10" s="273"/>
      <c r="D10" s="273"/>
      <c r="E10" s="273"/>
      <c r="F10" s="273"/>
      <c r="G10" s="273"/>
      <c r="H10" s="87">
        <v>0</v>
      </c>
      <c r="I10" s="87">
        <v>0</v>
      </c>
      <c r="J10" s="274">
        <v>0</v>
      </c>
      <c r="K10" s="274"/>
      <c r="L10" s="274"/>
      <c r="M10" s="87">
        <v>0</v>
      </c>
      <c r="N10" s="83"/>
      <c r="O10" s="83"/>
      <c r="P10" s="83"/>
    </row>
    <row r="11" spans="1:16" ht="9.9499999999999993" customHeight="1">
      <c r="A11" s="83"/>
      <c r="B11" s="273" t="s">
        <v>82</v>
      </c>
      <c r="C11" s="273"/>
      <c r="D11" s="273"/>
      <c r="E11" s="273"/>
      <c r="F11" s="273"/>
      <c r="G11" s="273"/>
      <c r="H11" s="87">
        <v>0</v>
      </c>
      <c r="I11" s="87">
        <v>0</v>
      </c>
      <c r="J11" s="274">
        <v>0</v>
      </c>
      <c r="K11" s="274"/>
      <c r="L11" s="274"/>
      <c r="M11" s="87">
        <v>0</v>
      </c>
      <c r="N11" s="83"/>
      <c r="O11" s="83"/>
      <c r="P11" s="83"/>
    </row>
    <row r="12" spans="1:16" ht="9.9499999999999993" customHeight="1">
      <c r="A12" s="83"/>
      <c r="B12" s="273" t="s">
        <v>83</v>
      </c>
      <c r="C12" s="273"/>
      <c r="D12" s="273"/>
      <c r="E12" s="273"/>
      <c r="F12" s="273"/>
      <c r="G12" s="273"/>
      <c r="H12" s="87"/>
      <c r="I12" s="87"/>
      <c r="J12" s="274"/>
      <c r="K12" s="274"/>
      <c r="L12" s="274"/>
      <c r="M12" s="87"/>
      <c r="N12" s="83"/>
      <c r="O12" s="83"/>
      <c r="P12" s="83"/>
    </row>
    <row r="13" spans="1:16" ht="9.9499999999999993" customHeight="1">
      <c r="A13" s="83"/>
      <c r="B13" s="273" t="s">
        <v>84</v>
      </c>
      <c r="C13" s="273"/>
      <c r="D13" s="273"/>
      <c r="E13" s="273"/>
      <c r="F13" s="273"/>
      <c r="G13" s="273"/>
      <c r="H13" s="87">
        <v>0</v>
      </c>
      <c r="I13" s="87">
        <v>0</v>
      </c>
      <c r="J13" s="274">
        <v>0</v>
      </c>
      <c r="K13" s="274"/>
      <c r="L13" s="274"/>
      <c r="M13" s="87">
        <v>0</v>
      </c>
      <c r="N13" s="83"/>
      <c r="O13" s="83"/>
      <c r="P13" s="83"/>
    </row>
    <row r="14" spans="1:16" ht="9.9499999999999993" customHeight="1">
      <c r="A14" s="83"/>
      <c r="B14" s="273" t="s">
        <v>85</v>
      </c>
      <c r="C14" s="273"/>
      <c r="D14" s="273"/>
      <c r="E14" s="273"/>
      <c r="F14" s="273"/>
      <c r="G14" s="273"/>
      <c r="H14" s="87">
        <v>0</v>
      </c>
      <c r="I14" s="87">
        <v>0</v>
      </c>
      <c r="J14" s="274">
        <v>0</v>
      </c>
      <c r="K14" s="274"/>
      <c r="L14" s="274"/>
      <c r="M14" s="87">
        <v>0</v>
      </c>
      <c r="N14" s="83"/>
      <c r="O14" s="83"/>
      <c r="P14" s="83"/>
    </row>
    <row r="15" spans="1:16" ht="9.9499999999999993" customHeight="1">
      <c r="A15" s="83"/>
      <c r="B15" s="273" t="s">
        <v>86</v>
      </c>
      <c r="C15" s="273"/>
      <c r="D15" s="273"/>
      <c r="E15" s="273"/>
      <c r="F15" s="273"/>
      <c r="G15" s="273"/>
      <c r="H15" s="87">
        <v>0</v>
      </c>
      <c r="I15" s="87">
        <v>0</v>
      </c>
      <c r="J15" s="274">
        <v>0</v>
      </c>
      <c r="K15" s="274"/>
      <c r="L15" s="274"/>
      <c r="M15" s="87">
        <v>0</v>
      </c>
      <c r="N15" s="83"/>
      <c r="O15" s="83"/>
      <c r="P15" s="83"/>
    </row>
    <row r="16" spans="1:16" ht="9.9499999999999993" customHeight="1">
      <c r="A16" s="83"/>
      <c r="B16" s="273" t="s">
        <v>87</v>
      </c>
      <c r="C16" s="273"/>
      <c r="D16" s="273"/>
      <c r="E16" s="273"/>
      <c r="F16" s="273"/>
      <c r="G16" s="273"/>
      <c r="H16" s="87">
        <v>0</v>
      </c>
      <c r="I16" s="87">
        <v>0</v>
      </c>
      <c r="J16" s="274">
        <v>0</v>
      </c>
      <c r="K16" s="274"/>
      <c r="L16" s="274"/>
      <c r="M16" s="87">
        <v>0</v>
      </c>
      <c r="N16" s="83"/>
      <c r="O16" s="83"/>
      <c r="P16" s="83"/>
    </row>
    <row r="17" spans="1:16" ht="18" customHeight="1">
      <c r="A17" s="83"/>
      <c r="B17" s="273" t="s">
        <v>241</v>
      </c>
      <c r="C17" s="273"/>
      <c r="D17" s="273"/>
      <c r="E17" s="273"/>
      <c r="F17" s="273"/>
      <c r="G17" s="273"/>
      <c r="H17" s="87">
        <v>11525.96</v>
      </c>
      <c r="I17" s="87">
        <v>1</v>
      </c>
      <c r="J17" s="274">
        <v>83.81</v>
      </c>
      <c r="K17" s="274"/>
      <c r="L17" s="274"/>
      <c r="M17" s="87">
        <v>83.55</v>
      </c>
      <c r="N17" s="83"/>
      <c r="O17" s="83"/>
      <c r="P17" s="83"/>
    </row>
    <row r="18" spans="1:16" ht="9.9499999999999993" customHeight="1">
      <c r="A18" s="83"/>
      <c r="B18" s="273" t="s">
        <v>89</v>
      </c>
      <c r="C18" s="273"/>
      <c r="D18" s="273"/>
      <c r="E18" s="273"/>
      <c r="F18" s="273"/>
      <c r="G18" s="273"/>
      <c r="H18" s="87">
        <v>9.98</v>
      </c>
      <c r="I18" s="87">
        <v>0</v>
      </c>
      <c r="J18" s="274">
        <v>7.0000000000000007E-2</v>
      </c>
      <c r="K18" s="274"/>
      <c r="L18" s="274"/>
      <c r="M18" s="87">
        <v>7.0000000000000007E-2</v>
      </c>
      <c r="N18" s="83"/>
      <c r="O18" s="83"/>
      <c r="P18" s="83"/>
    </row>
    <row r="19" spans="1:16" ht="9.9499999999999993" customHeight="1">
      <c r="A19" s="83"/>
      <c r="B19" s="273" t="s">
        <v>242</v>
      </c>
      <c r="C19" s="273"/>
      <c r="D19" s="273"/>
      <c r="E19" s="273"/>
      <c r="F19" s="273"/>
      <c r="G19" s="273"/>
      <c r="H19" s="87">
        <v>0</v>
      </c>
      <c r="I19" s="87">
        <v>0</v>
      </c>
      <c r="J19" s="274">
        <v>0</v>
      </c>
      <c r="K19" s="274"/>
      <c r="L19" s="274"/>
      <c r="M19" s="87">
        <v>0</v>
      </c>
      <c r="N19" s="83"/>
      <c r="O19" s="83"/>
      <c r="P19" s="83"/>
    </row>
    <row r="20" spans="1:16" ht="9.9499999999999993" customHeight="1">
      <c r="A20" s="83"/>
      <c r="B20" s="273" t="s">
        <v>91</v>
      </c>
      <c r="C20" s="273"/>
      <c r="D20" s="273"/>
      <c r="E20" s="273"/>
      <c r="F20" s="273"/>
      <c r="G20" s="273"/>
      <c r="H20" s="87">
        <v>0</v>
      </c>
      <c r="I20" s="87">
        <v>0</v>
      </c>
      <c r="J20" s="274">
        <v>0</v>
      </c>
      <c r="K20" s="274"/>
      <c r="L20" s="274"/>
      <c r="M20" s="87">
        <v>0</v>
      </c>
      <c r="N20" s="83"/>
      <c r="O20" s="83"/>
      <c r="P20" s="83"/>
    </row>
    <row r="21" spans="1:16" ht="9.9499999999999993" customHeight="1">
      <c r="A21" s="83"/>
      <c r="B21" s="273" t="s">
        <v>92</v>
      </c>
      <c r="C21" s="273"/>
      <c r="D21" s="273"/>
      <c r="E21" s="273"/>
      <c r="F21" s="273"/>
      <c r="G21" s="273"/>
      <c r="H21" s="87">
        <v>0</v>
      </c>
      <c r="I21" s="87">
        <v>0</v>
      </c>
      <c r="J21" s="274">
        <v>0</v>
      </c>
      <c r="K21" s="274"/>
      <c r="L21" s="274"/>
      <c r="M21" s="87">
        <v>0</v>
      </c>
      <c r="N21" s="83"/>
      <c r="O21" s="83"/>
      <c r="P21" s="83"/>
    </row>
    <row r="22" spans="1:16" ht="9.9499999999999993" customHeight="1">
      <c r="A22" s="83"/>
      <c r="B22" s="273" t="s">
        <v>243</v>
      </c>
      <c r="C22" s="273"/>
      <c r="D22" s="273"/>
      <c r="E22" s="273"/>
      <c r="F22" s="273"/>
      <c r="G22" s="273"/>
      <c r="H22" s="87">
        <v>0</v>
      </c>
      <c r="I22" s="87">
        <v>0</v>
      </c>
      <c r="J22" s="274">
        <v>0</v>
      </c>
      <c r="K22" s="274"/>
      <c r="L22" s="274"/>
      <c r="M22" s="87">
        <v>0</v>
      </c>
      <c r="N22" s="83"/>
      <c r="O22" s="83"/>
      <c r="P22" s="83"/>
    </row>
    <row r="23" spans="1:16" ht="9.9499999999999993" customHeight="1">
      <c r="A23" s="83"/>
      <c r="B23" s="273" t="s">
        <v>244</v>
      </c>
      <c r="C23" s="273"/>
      <c r="D23" s="273"/>
      <c r="E23" s="273"/>
      <c r="F23" s="273"/>
      <c r="G23" s="273"/>
      <c r="H23" s="87"/>
      <c r="I23" s="87"/>
      <c r="J23" s="274"/>
      <c r="K23" s="274"/>
      <c r="L23" s="274"/>
      <c r="M23" s="87"/>
      <c r="N23" s="83"/>
      <c r="O23" s="83"/>
      <c r="P23" s="83"/>
    </row>
    <row r="24" spans="1:16" ht="9.9499999999999993" customHeight="1">
      <c r="A24" s="83"/>
      <c r="B24" s="273" t="s">
        <v>245</v>
      </c>
      <c r="C24" s="273"/>
      <c r="D24" s="273"/>
      <c r="E24" s="273"/>
      <c r="F24" s="273"/>
      <c r="G24" s="273"/>
      <c r="H24" s="87">
        <v>545.25</v>
      </c>
      <c r="I24" s="87">
        <v>0.04</v>
      </c>
      <c r="J24" s="274">
        <v>3.96</v>
      </c>
      <c r="K24" s="274"/>
      <c r="L24" s="274"/>
      <c r="M24" s="87">
        <v>3.95</v>
      </c>
      <c r="N24" s="83"/>
      <c r="O24" s="83"/>
      <c r="P24" s="83"/>
    </row>
    <row r="25" spans="1:16" ht="9.9499999999999993" customHeight="1">
      <c r="A25" s="83"/>
      <c r="B25" s="273" t="s">
        <v>246</v>
      </c>
      <c r="C25" s="273"/>
      <c r="D25" s="273"/>
      <c r="E25" s="273"/>
      <c r="F25" s="273"/>
      <c r="G25" s="273"/>
      <c r="H25" s="87">
        <v>0</v>
      </c>
      <c r="I25" s="87">
        <v>0</v>
      </c>
      <c r="J25" s="274">
        <v>0</v>
      </c>
      <c r="K25" s="274"/>
      <c r="L25" s="274"/>
      <c r="M25" s="87">
        <v>0</v>
      </c>
      <c r="N25" s="83"/>
      <c r="O25" s="83"/>
      <c r="P25" s="83"/>
    </row>
    <row r="26" spans="1:16" ht="9.9499999999999993" customHeight="1">
      <c r="A26" s="83"/>
      <c r="B26" s="273" t="s">
        <v>247</v>
      </c>
      <c r="C26" s="273"/>
      <c r="D26" s="273"/>
      <c r="E26" s="273"/>
      <c r="F26" s="273"/>
      <c r="G26" s="273"/>
      <c r="H26" s="87">
        <v>1119.25</v>
      </c>
      <c r="I26" s="87">
        <v>7.0000000000000007E-2</v>
      </c>
      <c r="J26" s="274">
        <v>8.14</v>
      </c>
      <c r="K26" s="274"/>
      <c r="L26" s="274"/>
      <c r="M26" s="87">
        <v>8.11</v>
      </c>
      <c r="N26" s="83"/>
      <c r="O26" s="83"/>
      <c r="P26" s="83"/>
    </row>
    <row r="27" spans="1:16" ht="9.9499999999999993" customHeight="1">
      <c r="A27" s="83"/>
      <c r="B27" s="273" t="s">
        <v>248</v>
      </c>
      <c r="C27" s="273"/>
      <c r="D27" s="273"/>
      <c r="E27" s="273"/>
      <c r="F27" s="273"/>
      <c r="G27" s="273"/>
      <c r="H27" s="87">
        <v>0</v>
      </c>
      <c r="I27" s="87">
        <v>0</v>
      </c>
      <c r="J27" s="274">
        <v>0</v>
      </c>
      <c r="K27" s="274"/>
      <c r="L27" s="274"/>
      <c r="M27" s="87">
        <v>0</v>
      </c>
      <c r="N27" s="83"/>
      <c r="O27" s="83"/>
      <c r="P27" s="83"/>
    </row>
    <row r="28" spans="1:16" ht="9.9499999999999993" customHeight="1">
      <c r="A28" s="83"/>
      <c r="B28" s="275" t="s">
        <v>18</v>
      </c>
      <c r="C28" s="275"/>
      <c r="D28" s="275"/>
      <c r="E28" s="275"/>
      <c r="F28" s="276">
        <v>13200.44</v>
      </c>
      <c r="G28" s="276"/>
      <c r="H28" s="276"/>
      <c r="I28" s="88">
        <v>1.1100000000000001</v>
      </c>
      <c r="J28" s="277">
        <v>95.98</v>
      </c>
      <c r="K28" s="277"/>
      <c r="L28" s="277"/>
      <c r="M28" s="88">
        <v>95.68</v>
      </c>
      <c r="N28" s="83"/>
      <c r="O28" s="83"/>
      <c r="P28" s="83"/>
    </row>
    <row r="29" spans="1:16" ht="9.9499999999999993" customHeight="1">
      <c r="A29" s="83"/>
      <c r="B29" s="281" t="s">
        <v>105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83"/>
      <c r="O29" s="83"/>
      <c r="P29" s="83"/>
    </row>
    <row r="30" spans="1:16" ht="9.9499999999999993" customHeight="1">
      <c r="A30" s="83"/>
      <c r="B30" s="273" t="s">
        <v>249</v>
      </c>
      <c r="C30" s="273"/>
      <c r="D30" s="273"/>
      <c r="E30" s="273"/>
      <c r="F30" s="273"/>
      <c r="G30" s="273"/>
      <c r="H30" s="87">
        <v>0</v>
      </c>
      <c r="I30" s="87">
        <v>0</v>
      </c>
      <c r="J30" s="274">
        <v>0</v>
      </c>
      <c r="K30" s="274"/>
      <c r="L30" s="274"/>
      <c r="M30" s="87">
        <v>0</v>
      </c>
      <c r="N30" s="83"/>
      <c r="O30" s="83"/>
      <c r="P30" s="83"/>
    </row>
    <row r="31" spans="1:16" ht="9.9499999999999993" customHeight="1">
      <c r="A31" s="83"/>
      <c r="B31" s="273" t="s">
        <v>250</v>
      </c>
      <c r="C31" s="273"/>
      <c r="D31" s="273"/>
      <c r="E31" s="273"/>
      <c r="F31" s="273"/>
      <c r="G31" s="273"/>
      <c r="H31" s="87">
        <v>514.14</v>
      </c>
      <c r="I31" s="87">
        <v>0.03</v>
      </c>
      <c r="J31" s="274">
        <v>3.74</v>
      </c>
      <c r="K31" s="274"/>
      <c r="L31" s="274"/>
      <c r="M31" s="87">
        <v>3.73</v>
      </c>
      <c r="N31" s="83"/>
      <c r="O31" s="83"/>
      <c r="P31" s="83"/>
    </row>
    <row r="32" spans="1:16" ht="9.9499999999999993" customHeight="1">
      <c r="A32" s="83"/>
      <c r="B32" s="273" t="s">
        <v>251</v>
      </c>
      <c r="C32" s="273"/>
      <c r="D32" s="273"/>
      <c r="E32" s="273"/>
      <c r="F32" s="273"/>
      <c r="G32" s="273"/>
      <c r="H32" s="87">
        <v>0</v>
      </c>
      <c r="I32" s="87">
        <v>0</v>
      </c>
      <c r="J32" s="274">
        <v>0</v>
      </c>
      <c r="K32" s="274"/>
      <c r="L32" s="274"/>
      <c r="M32" s="87">
        <v>0</v>
      </c>
      <c r="N32" s="83"/>
      <c r="O32" s="83"/>
      <c r="P32" s="83"/>
    </row>
    <row r="33" spans="1:16" ht="9.9499999999999993" customHeight="1">
      <c r="A33" s="83"/>
      <c r="B33" s="273" t="s">
        <v>252</v>
      </c>
      <c r="C33" s="273"/>
      <c r="D33" s="273"/>
      <c r="E33" s="273"/>
      <c r="F33" s="273"/>
      <c r="G33" s="273"/>
      <c r="H33" s="87">
        <v>0</v>
      </c>
      <c r="I33" s="87">
        <v>0</v>
      </c>
      <c r="J33" s="274">
        <v>0</v>
      </c>
      <c r="K33" s="274"/>
      <c r="L33" s="274"/>
      <c r="M33" s="87">
        <v>0</v>
      </c>
      <c r="N33" s="83"/>
      <c r="O33" s="83"/>
      <c r="P33" s="83"/>
    </row>
    <row r="34" spans="1:16" ht="9.9499999999999993" customHeight="1">
      <c r="A34" s="83"/>
      <c r="B34" s="273" t="s">
        <v>253</v>
      </c>
      <c r="C34" s="273"/>
      <c r="D34" s="273"/>
      <c r="E34" s="273"/>
      <c r="F34" s="273"/>
      <c r="G34" s="273"/>
      <c r="H34" s="87">
        <v>0</v>
      </c>
      <c r="I34" s="87">
        <v>0</v>
      </c>
      <c r="J34" s="274">
        <v>0</v>
      </c>
      <c r="K34" s="274"/>
      <c r="L34" s="274"/>
      <c r="M34" s="87">
        <v>0</v>
      </c>
      <c r="N34" s="83"/>
      <c r="O34" s="83"/>
      <c r="P34" s="83"/>
    </row>
    <row r="35" spans="1:16" ht="9.9499999999999993" customHeight="1">
      <c r="A35" s="83"/>
      <c r="B35" s="273" t="s">
        <v>254</v>
      </c>
      <c r="C35" s="273"/>
      <c r="D35" s="273"/>
      <c r="E35" s="273"/>
      <c r="F35" s="273"/>
      <c r="G35" s="273"/>
      <c r="H35" s="87">
        <v>0</v>
      </c>
      <c r="I35" s="87">
        <v>0</v>
      </c>
      <c r="J35" s="274">
        <v>0</v>
      </c>
      <c r="K35" s="274"/>
      <c r="L35" s="274"/>
      <c r="M35" s="87">
        <v>0</v>
      </c>
      <c r="N35" s="83"/>
      <c r="O35" s="83"/>
      <c r="P35" s="83"/>
    </row>
    <row r="36" spans="1:16" ht="9.9499999999999993" customHeight="1">
      <c r="A36" s="83"/>
      <c r="B36" s="273" t="s">
        <v>255</v>
      </c>
      <c r="C36" s="273"/>
      <c r="D36" s="273"/>
      <c r="E36" s="273"/>
      <c r="F36" s="273"/>
      <c r="G36" s="273"/>
      <c r="H36" s="87">
        <v>0</v>
      </c>
      <c r="I36" s="87">
        <v>0</v>
      </c>
      <c r="J36" s="274">
        <v>0</v>
      </c>
      <c r="K36" s="274"/>
      <c r="L36" s="274"/>
      <c r="M36" s="87">
        <v>0</v>
      </c>
      <c r="N36" s="83"/>
      <c r="O36" s="83"/>
      <c r="P36" s="83"/>
    </row>
    <row r="37" spans="1:16" ht="9.9499999999999993" customHeight="1">
      <c r="A37" s="83"/>
      <c r="B37" s="273" t="s">
        <v>256</v>
      </c>
      <c r="C37" s="273"/>
      <c r="D37" s="273"/>
      <c r="E37" s="273"/>
      <c r="F37" s="273"/>
      <c r="G37" s="273"/>
      <c r="H37" s="87">
        <v>0</v>
      </c>
      <c r="I37" s="87">
        <v>0</v>
      </c>
      <c r="J37" s="274">
        <v>0</v>
      </c>
      <c r="K37" s="274"/>
      <c r="L37" s="274"/>
      <c r="M37" s="87">
        <v>0</v>
      </c>
      <c r="N37" s="83"/>
      <c r="O37" s="83"/>
      <c r="P37" s="83"/>
    </row>
    <row r="38" spans="1:16" ht="9.9499999999999993" customHeight="1">
      <c r="A38" s="83"/>
      <c r="B38" s="273" t="s">
        <v>257</v>
      </c>
      <c r="C38" s="273"/>
      <c r="D38" s="273"/>
      <c r="E38" s="273"/>
      <c r="F38" s="273"/>
      <c r="G38" s="273"/>
      <c r="H38" s="87">
        <v>0</v>
      </c>
      <c r="I38" s="87">
        <v>0</v>
      </c>
      <c r="J38" s="274">
        <v>0</v>
      </c>
      <c r="K38" s="274"/>
      <c r="L38" s="274"/>
      <c r="M38" s="87">
        <v>0</v>
      </c>
      <c r="N38" s="83"/>
      <c r="O38" s="83"/>
      <c r="P38" s="83"/>
    </row>
    <row r="39" spans="1:16" ht="9.9499999999999993" customHeight="1">
      <c r="A39" s="83"/>
      <c r="B39" s="273" t="s">
        <v>117</v>
      </c>
      <c r="C39" s="273"/>
      <c r="D39" s="273"/>
      <c r="E39" s="273"/>
      <c r="F39" s="273"/>
      <c r="G39" s="273"/>
      <c r="H39" s="87">
        <v>0</v>
      </c>
      <c r="I39" s="87">
        <v>0</v>
      </c>
      <c r="J39" s="274">
        <v>0</v>
      </c>
      <c r="K39" s="274"/>
      <c r="L39" s="274"/>
      <c r="M39" s="87">
        <v>0</v>
      </c>
      <c r="N39" s="83"/>
      <c r="O39" s="83"/>
      <c r="P39" s="83"/>
    </row>
    <row r="40" spans="1:16" ht="9.9499999999999993" customHeight="1">
      <c r="A40" s="83"/>
      <c r="B40" s="275" t="s">
        <v>119</v>
      </c>
      <c r="C40" s="275"/>
      <c r="D40" s="275"/>
      <c r="E40" s="275"/>
      <c r="F40" s="276">
        <v>514.14</v>
      </c>
      <c r="G40" s="276"/>
      <c r="H40" s="276"/>
      <c r="I40" s="88">
        <v>0.03</v>
      </c>
      <c r="J40" s="277">
        <v>3.74</v>
      </c>
      <c r="K40" s="277"/>
      <c r="L40" s="277"/>
      <c r="M40" s="88">
        <v>3.73</v>
      </c>
      <c r="N40" s="83"/>
      <c r="O40" s="83"/>
      <c r="P40" s="83"/>
    </row>
    <row r="41" spans="1:16" ht="9.9499999999999993" customHeight="1">
      <c r="A41" s="83"/>
      <c r="B41" s="281" t="s">
        <v>30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83"/>
      <c r="O41" s="83"/>
      <c r="P41" s="83"/>
    </row>
    <row r="42" spans="1:16" ht="9.9499999999999993" customHeight="1">
      <c r="A42" s="83"/>
      <c r="B42" s="273" t="s">
        <v>258</v>
      </c>
      <c r="C42" s="273"/>
      <c r="D42" s="273"/>
      <c r="E42" s="273"/>
      <c r="F42" s="273"/>
      <c r="G42" s="273"/>
      <c r="H42" s="87">
        <v>38.61</v>
      </c>
      <c r="I42" s="87">
        <v>0</v>
      </c>
      <c r="J42" s="274">
        <v>0.28000000000000003</v>
      </c>
      <c r="K42" s="274"/>
      <c r="L42" s="274"/>
      <c r="M42" s="87">
        <v>0.28000000000000003</v>
      </c>
      <c r="N42" s="83"/>
      <c r="O42" s="83"/>
      <c r="P42" s="83"/>
    </row>
    <row r="43" spans="1:16" ht="9.9499999999999993" customHeight="1">
      <c r="A43" s="83"/>
      <c r="B43" s="275" t="s">
        <v>121</v>
      </c>
      <c r="C43" s="275"/>
      <c r="D43" s="275"/>
      <c r="E43" s="275"/>
      <c r="F43" s="276">
        <v>38.61</v>
      </c>
      <c r="G43" s="276"/>
      <c r="H43" s="276"/>
      <c r="I43" s="88">
        <v>0</v>
      </c>
      <c r="J43" s="277">
        <v>0.28000000000000003</v>
      </c>
      <c r="K43" s="277"/>
      <c r="L43" s="277"/>
      <c r="M43" s="88">
        <v>0.28000000000000003</v>
      </c>
      <c r="N43" s="83"/>
      <c r="O43" s="83"/>
      <c r="P43" s="83"/>
    </row>
    <row r="44" spans="1:16" ht="9.9499999999999993" customHeight="1">
      <c r="A44" s="83"/>
      <c r="B44" s="278" t="s">
        <v>122</v>
      </c>
      <c r="C44" s="278"/>
      <c r="D44" s="278"/>
      <c r="E44" s="278"/>
      <c r="F44" s="279">
        <v>13753.19</v>
      </c>
      <c r="G44" s="279"/>
      <c r="H44" s="279"/>
      <c r="I44" s="89">
        <v>1.1399999999999999</v>
      </c>
      <c r="J44" s="280">
        <v>100</v>
      </c>
      <c r="K44" s="280"/>
      <c r="L44" s="280"/>
      <c r="M44" s="89">
        <v>99.69</v>
      </c>
      <c r="N44" s="83"/>
      <c r="O44" s="83"/>
      <c r="P44" s="83"/>
    </row>
    <row r="45" spans="1:16" ht="9.9499999999999993" customHeight="1">
      <c r="A45" s="83"/>
      <c r="B45" s="281" t="s">
        <v>123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83"/>
      <c r="O45" s="83"/>
      <c r="P45" s="83"/>
    </row>
    <row r="46" spans="1:16" ht="9.9499999999999993" customHeight="1">
      <c r="A46" s="83"/>
      <c r="B46" s="273" t="s">
        <v>259</v>
      </c>
      <c r="C46" s="273"/>
      <c r="D46" s="273"/>
      <c r="E46" s="273"/>
      <c r="F46" s="273"/>
      <c r="G46" s="273"/>
      <c r="H46" s="87">
        <v>0</v>
      </c>
      <c r="I46" s="87">
        <v>0</v>
      </c>
      <c r="J46" s="274">
        <v>0</v>
      </c>
      <c r="K46" s="274"/>
      <c r="L46" s="274"/>
      <c r="M46" s="87">
        <v>0</v>
      </c>
      <c r="N46" s="83"/>
      <c r="O46" s="83"/>
      <c r="P46" s="83"/>
    </row>
    <row r="47" spans="1:16" ht="9.9499999999999993" customHeight="1">
      <c r="A47" s="83"/>
      <c r="B47" s="273" t="s">
        <v>260</v>
      </c>
      <c r="C47" s="273"/>
      <c r="D47" s="273"/>
      <c r="E47" s="273"/>
      <c r="F47" s="273"/>
      <c r="G47" s="273"/>
      <c r="H47" s="87">
        <v>0</v>
      </c>
      <c r="I47" s="87">
        <v>0</v>
      </c>
      <c r="J47" s="274">
        <v>0</v>
      </c>
      <c r="K47" s="274"/>
      <c r="L47" s="274"/>
      <c r="M47" s="87">
        <v>0</v>
      </c>
      <c r="N47" s="83"/>
      <c r="O47" s="83"/>
      <c r="P47" s="83"/>
    </row>
    <row r="48" spans="1:16" ht="9.9499999999999993" customHeight="1">
      <c r="A48" s="83"/>
      <c r="B48" s="273" t="s">
        <v>261</v>
      </c>
      <c r="C48" s="273"/>
      <c r="D48" s="273"/>
      <c r="E48" s="273"/>
      <c r="F48" s="273"/>
      <c r="G48" s="273"/>
      <c r="H48" s="87">
        <v>0</v>
      </c>
      <c r="I48" s="87">
        <v>0</v>
      </c>
      <c r="J48" s="274">
        <v>0</v>
      </c>
      <c r="K48" s="274"/>
      <c r="L48" s="274"/>
      <c r="M48" s="87">
        <v>0</v>
      </c>
      <c r="N48" s="83"/>
      <c r="O48" s="83"/>
      <c r="P48" s="83"/>
    </row>
    <row r="49" spans="1:16" ht="9.9499999999999993" customHeight="1">
      <c r="A49" s="83"/>
      <c r="B49" s="275" t="s">
        <v>127</v>
      </c>
      <c r="C49" s="275"/>
      <c r="D49" s="275"/>
      <c r="E49" s="275"/>
      <c r="F49" s="276">
        <v>0</v>
      </c>
      <c r="G49" s="276"/>
      <c r="H49" s="276"/>
      <c r="I49" s="88">
        <v>0</v>
      </c>
      <c r="J49" s="277">
        <v>0</v>
      </c>
      <c r="K49" s="277"/>
      <c r="L49" s="277"/>
      <c r="M49" s="88">
        <v>0</v>
      </c>
      <c r="N49" s="83"/>
      <c r="O49" s="83"/>
      <c r="P49" s="83"/>
    </row>
    <row r="50" spans="1:16" ht="9.9499999999999993" customHeight="1">
      <c r="A50" s="83"/>
      <c r="B50" s="281" t="s">
        <v>128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83"/>
      <c r="O50" s="83"/>
      <c r="P50" s="83"/>
    </row>
    <row r="51" spans="1:16" ht="9.9499999999999993" customHeight="1">
      <c r="A51" s="83"/>
      <c r="B51" s="273" t="s">
        <v>262</v>
      </c>
      <c r="C51" s="273"/>
      <c r="D51" s="273"/>
      <c r="E51" s="273"/>
      <c r="F51" s="273"/>
      <c r="G51" s="273"/>
      <c r="H51" s="87">
        <v>0</v>
      </c>
      <c r="I51" s="87">
        <v>0</v>
      </c>
      <c r="J51" s="274">
        <v>0</v>
      </c>
      <c r="K51" s="274"/>
      <c r="L51" s="274"/>
      <c r="M51" s="87">
        <v>0</v>
      </c>
      <c r="N51" s="83"/>
      <c r="O51" s="83"/>
      <c r="P51" s="83"/>
    </row>
    <row r="52" spans="1:16" ht="9.9499999999999993" customHeight="1">
      <c r="A52" s="83"/>
      <c r="B52" s="273" t="s">
        <v>263</v>
      </c>
      <c r="C52" s="273"/>
      <c r="D52" s="273"/>
      <c r="E52" s="273"/>
      <c r="F52" s="273"/>
      <c r="G52" s="273"/>
      <c r="H52" s="87">
        <v>4.55</v>
      </c>
      <c r="I52" s="87">
        <v>0</v>
      </c>
      <c r="J52" s="274">
        <v>0.03</v>
      </c>
      <c r="K52" s="274"/>
      <c r="L52" s="274"/>
      <c r="M52" s="87">
        <v>0.03</v>
      </c>
      <c r="N52" s="83"/>
      <c r="O52" s="83"/>
      <c r="P52" s="83"/>
    </row>
    <row r="53" spans="1:16" ht="9.9499999999999993" customHeight="1">
      <c r="A53" s="83"/>
      <c r="B53" s="273" t="s">
        <v>264</v>
      </c>
      <c r="C53" s="273"/>
      <c r="D53" s="273"/>
      <c r="E53" s="273"/>
      <c r="F53" s="273"/>
      <c r="G53" s="273"/>
      <c r="H53" s="87">
        <v>0</v>
      </c>
      <c r="I53" s="87">
        <v>0</v>
      </c>
      <c r="J53" s="274">
        <v>0</v>
      </c>
      <c r="K53" s="274"/>
      <c r="L53" s="274"/>
      <c r="M53" s="87">
        <v>0</v>
      </c>
      <c r="N53" s="83"/>
      <c r="O53" s="83"/>
      <c r="P53" s="83"/>
    </row>
    <row r="54" spans="1:16" ht="9.9499999999999993" customHeight="1">
      <c r="A54" s="83"/>
      <c r="B54" s="273" t="s">
        <v>265</v>
      </c>
      <c r="C54" s="273"/>
      <c r="D54" s="273"/>
      <c r="E54" s="273"/>
      <c r="F54" s="273"/>
      <c r="G54" s="273"/>
      <c r="H54" s="87">
        <v>0</v>
      </c>
      <c r="I54" s="87">
        <v>0</v>
      </c>
      <c r="J54" s="274">
        <v>0</v>
      </c>
      <c r="K54" s="274"/>
      <c r="L54" s="274"/>
      <c r="M54" s="87">
        <v>0</v>
      </c>
      <c r="N54" s="83"/>
      <c r="O54" s="83"/>
      <c r="P54" s="83"/>
    </row>
    <row r="55" spans="1:16" ht="9.9499999999999993" customHeight="1">
      <c r="A55" s="83"/>
      <c r="B55" s="275" t="s">
        <v>132</v>
      </c>
      <c r="C55" s="275"/>
      <c r="D55" s="275"/>
      <c r="E55" s="275"/>
      <c r="F55" s="276">
        <v>4.55</v>
      </c>
      <c r="G55" s="276"/>
      <c r="H55" s="276"/>
      <c r="I55" s="88">
        <v>0</v>
      </c>
      <c r="J55" s="277">
        <v>0.03</v>
      </c>
      <c r="K55" s="277"/>
      <c r="L55" s="277"/>
      <c r="M55" s="88">
        <v>0.03</v>
      </c>
      <c r="N55" s="83"/>
      <c r="O55" s="83"/>
      <c r="P55" s="83"/>
    </row>
    <row r="56" spans="1:16" ht="9.9499999999999993" customHeight="1">
      <c r="A56" s="83"/>
      <c r="B56" s="278" t="s">
        <v>133</v>
      </c>
      <c r="C56" s="278"/>
      <c r="D56" s="278"/>
      <c r="E56" s="278"/>
      <c r="F56" s="280">
        <v>4.55</v>
      </c>
      <c r="G56" s="280"/>
      <c r="H56" s="280"/>
      <c r="I56" s="89">
        <v>0</v>
      </c>
      <c r="J56" s="280">
        <v>0.03</v>
      </c>
      <c r="K56" s="280"/>
      <c r="L56" s="280"/>
      <c r="M56" s="89">
        <v>0.03</v>
      </c>
      <c r="N56" s="83"/>
      <c r="O56" s="83"/>
      <c r="P56" s="83"/>
    </row>
    <row r="57" spans="1:16" ht="9.9499999999999993" customHeight="1">
      <c r="A57" s="83"/>
      <c r="B57" s="278" t="s">
        <v>134</v>
      </c>
      <c r="C57" s="278"/>
      <c r="D57" s="278"/>
      <c r="E57" s="278"/>
      <c r="F57" s="279">
        <v>13757.74</v>
      </c>
      <c r="G57" s="279"/>
      <c r="H57" s="279"/>
      <c r="I57" s="89">
        <v>1.1399999999999999</v>
      </c>
      <c r="J57" s="280">
        <v>100.03</v>
      </c>
      <c r="K57" s="280"/>
      <c r="L57" s="280"/>
      <c r="M57" s="89">
        <v>99.72</v>
      </c>
      <c r="N57" s="83"/>
      <c r="O57" s="83"/>
      <c r="P57" s="83"/>
    </row>
    <row r="58" spans="1:16" ht="9.9499999999999993" customHeight="1">
      <c r="A58" s="83"/>
      <c r="B58" s="281" t="s">
        <v>135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83"/>
      <c r="O58" s="83"/>
      <c r="P58" s="83"/>
    </row>
    <row r="59" spans="1:16" ht="9.9499999999999993" customHeight="1">
      <c r="A59" s="83"/>
      <c r="B59" s="273" t="s">
        <v>136</v>
      </c>
      <c r="C59" s="273"/>
      <c r="D59" s="273"/>
      <c r="E59" s="273"/>
      <c r="F59" s="273"/>
      <c r="G59" s="273"/>
      <c r="H59" s="87">
        <v>0</v>
      </c>
      <c r="I59" s="87">
        <v>0</v>
      </c>
      <c r="J59" s="274">
        <v>0</v>
      </c>
      <c r="K59" s="274"/>
      <c r="L59" s="274"/>
      <c r="M59" s="87">
        <v>0</v>
      </c>
      <c r="N59" s="83"/>
      <c r="O59" s="83"/>
      <c r="P59" s="83"/>
    </row>
    <row r="60" spans="1:16" ht="9.9499999999999993" customHeight="1">
      <c r="A60" s="83"/>
      <c r="B60" s="273" t="s">
        <v>137</v>
      </c>
      <c r="C60" s="273"/>
      <c r="D60" s="273"/>
      <c r="E60" s="273"/>
      <c r="F60" s="273"/>
      <c r="G60" s="273"/>
      <c r="H60" s="87">
        <v>37.020000000000003</v>
      </c>
      <c r="I60" s="87">
        <v>0</v>
      </c>
      <c r="J60" s="274">
        <v>0.27</v>
      </c>
      <c r="K60" s="274"/>
      <c r="L60" s="274"/>
      <c r="M60" s="87">
        <v>0.27</v>
      </c>
      <c r="N60" s="83"/>
      <c r="O60" s="83"/>
      <c r="P60" s="83"/>
    </row>
    <row r="61" spans="1:16" ht="9.9499999999999993" customHeight="1">
      <c r="A61" s="83"/>
      <c r="B61" s="275" t="s">
        <v>139</v>
      </c>
      <c r="C61" s="275"/>
      <c r="D61" s="275"/>
      <c r="E61" s="275"/>
      <c r="F61" s="276">
        <v>37.020000000000003</v>
      </c>
      <c r="G61" s="276"/>
      <c r="H61" s="276"/>
      <c r="I61" s="88">
        <v>0</v>
      </c>
      <c r="J61" s="277">
        <v>0.27</v>
      </c>
      <c r="K61" s="277"/>
      <c r="L61" s="277"/>
      <c r="M61" s="88">
        <v>0.27</v>
      </c>
      <c r="N61" s="83"/>
      <c r="O61" s="83"/>
      <c r="P61" s="83"/>
    </row>
    <row r="62" spans="1:16" ht="9.9499999999999993" customHeight="1">
      <c r="A62" s="83"/>
      <c r="B62" s="278" t="s">
        <v>140</v>
      </c>
      <c r="C62" s="278"/>
      <c r="D62" s="278"/>
      <c r="E62" s="278"/>
      <c r="F62" s="279">
        <v>13794.76</v>
      </c>
      <c r="G62" s="279"/>
      <c r="H62" s="279"/>
      <c r="I62" s="89">
        <v>1.1399999999999999</v>
      </c>
      <c r="J62" s="280">
        <v>100.3</v>
      </c>
      <c r="K62" s="280"/>
      <c r="L62" s="280"/>
      <c r="M62" s="90" t="s">
        <v>141</v>
      </c>
      <c r="N62" s="83"/>
      <c r="O62" s="83"/>
      <c r="P62" s="83"/>
    </row>
    <row r="63" spans="1:16" ht="108.95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ht="15" customHeight="1">
      <c r="A64" s="83"/>
      <c r="B64" s="272" t="s">
        <v>51</v>
      </c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</row>
    <row r="65" spans="1:16" ht="20.100000000000001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E63"/>
  <sheetViews>
    <sheetView showGridLines="0" zoomScaleNormal="100" workbookViewId="0">
      <selection sqref="A1:E1"/>
    </sheetView>
  </sheetViews>
  <sheetFormatPr defaultColWidth="8.7109375" defaultRowHeight="12.75"/>
  <cols>
    <col min="1" max="1" width="39" style="33" customWidth="1"/>
    <col min="2" max="5" width="11.7109375" style="33" customWidth="1"/>
    <col min="6" max="16384" width="8.7109375" style="33"/>
  </cols>
  <sheetData>
    <row r="1" spans="1:5">
      <c r="A1" s="288" t="s">
        <v>291</v>
      </c>
      <c r="B1" s="289"/>
      <c r="C1" s="289"/>
      <c r="D1" s="289"/>
      <c r="E1" s="289"/>
    </row>
    <row r="2" spans="1:5">
      <c r="A2" s="288" t="s">
        <v>290</v>
      </c>
      <c r="B2" s="289"/>
      <c r="C2" s="289"/>
      <c r="D2" s="289"/>
      <c r="E2" s="289"/>
    </row>
    <row r="3" spans="1:5">
      <c r="A3" s="288" t="s">
        <v>289</v>
      </c>
      <c r="B3" s="289"/>
      <c r="C3" s="289"/>
      <c r="D3" s="289"/>
      <c r="E3" s="289"/>
    </row>
    <row r="4" spans="1:5">
      <c r="A4" s="100" t="s">
        <v>72</v>
      </c>
      <c r="B4" s="288" t="s">
        <v>73</v>
      </c>
      <c r="C4" s="289"/>
      <c r="D4" s="289"/>
      <c r="E4" s="289"/>
    </row>
    <row r="5" spans="1:5">
      <c r="A5" s="100" t="s">
        <v>288</v>
      </c>
      <c r="B5" s="288" t="s">
        <v>287</v>
      </c>
      <c r="C5" s="289"/>
      <c r="D5" s="289"/>
      <c r="E5" s="289"/>
    </row>
    <row r="6" spans="1:5">
      <c r="A6" s="100" t="s">
        <v>286</v>
      </c>
      <c r="B6" s="102" t="s">
        <v>240</v>
      </c>
    </row>
    <row r="7" spans="1:5" ht="22.5">
      <c r="A7" s="103" t="s">
        <v>7</v>
      </c>
      <c r="B7" s="103" t="s">
        <v>77</v>
      </c>
      <c r="C7" s="103" t="s">
        <v>78</v>
      </c>
      <c r="D7" s="103" t="s">
        <v>285</v>
      </c>
      <c r="E7" s="103" t="s">
        <v>284</v>
      </c>
    </row>
    <row r="8" spans="1:5">
      <c r="A8" s="288" t="s">
        <v>283</v>
      </c>
      <c r="B8" s="289"/>
      <c r="C8" s="289"/>
      <c r="D8" s="289"/>
      <c r="E8" s="289"/>
    </row>
    <row r="9" spans="1:5">
      <c r="A9" s="102" t="s">
        <v>81</v>
      </c>
      <c r="B9" s="101">
        <v>0</v>
      </c>
      <c r="C9" s="101">
        <v>0</v>
      </c>
      <c r="D9" s="101">
        <v>0</v>
      </c>
      <c r="E9" s="101">
        <v>0</v>
      </c>
    </row>
    <row r="10" spans="1:5">
      <c r="A10" s="102" t="s">
        <v>82</v>
      </c>
      <c r="B10" s="101">
        <v>0</v>
      </c>
      <c r="C10" s="101">
        <v>0</v>
      </c>
      <c r="D10" s="101">
        <v>0</v>
      </c>
      <c r="E10" s="101">
        <v>0</v>
      </c>
    </row>
    <row r="11" spans="1:5">
      <c r="A11" s="102" t="s">
        <v>83</v>
      </c>
    </row>
    <row r="12" spans="1:5">
      <c r="A12" s="102" t="s">
        <v>84</v>
      </c>
      <c r="B12" s="101">
        <v>0</v>
      </c>
      <c r="C12" s="101">
        <v>0</v>
      </c>
      <c r="D12" s="101">
        <v>0</v>
      </c>
      <c r="E12" s="101">
        <v>0</v>
      </c>
    </row>
    <row r="13" spans="1:5">
      <c r="A13" s="102" t="s">
        <v>85</v>
      </c>
      <c r="B13" s="101">
        <v>0</v>
      </c>
      <c r="C13" s="101">
        <v>0</v>
      </c>
      <c r="D13" s="101">
        <v>0</v>
      </c>
      <c r="E13" s="101">
        <v>0</v>
      </c>
    </row>
    <row r="14" spans="1:5">
      <c r="A14" s="102" t="s">
        <v>86</v>
      </c>
      <c r="B14" s="101">
        <v>0</v>
      </c>
      <c r="C14" s="101">
        <v>0</v>
      </c>
      <c r="D14" s="101">
        <v>0</v>
      </c>
      <c r="E14" s="101">
        <v>0</v>
      </c>
    </row>
    <row r="15" spans="1:5">
      <c r="A15" s="102" t="s">
        <v>87</v>
      </c>
      <c r="B15" s="101">
        <v>0</v>
      </c>
      <c r="C15" s="101">
        <v>0</v>
      </c>
      <c r="D15" s="101">
        <v>0</v>
      </c>
      <c r="E15" s="101">
        <v>0</v>
      </c>
    </row>
    <row r="16" spans="1:5">
      <c r="A16" s="102" t="s">
        <v>241</v>
      </c>
      <c r="B16" s="101">
        <v>15857.21</v>
      </c>
      <c r="C16" s="101">
        <v>1.0230399999999999</v>
      </c>
      <c r="D16" s="101">
        <v>84.65</v>
      </c>
      <c r="E16" s="101">
        <v>84.55</v>
      </c>
    </row>
    <row r="17" spans="1:5">
      <c r="A17" s="102" t="s">
        <v>89</v>
      </c>
      <c r="B17" s="101">
        <v>10.45</v>
      </c>
      <c r="C17" s="101">
        <v>6.7000000000000002E-4</v>
      </c>
      <c r="D17" s="101">
        <v>0.06</v>
      </c>
      <c r="E17" s="101">
        <v>0.06</v>
      </c>
    </row>
    <row r="18" spans="1:5">
      <c r="A18" s="102" t="s">
        <v>242</v>
      </c>
      <c r="B18" s="101">
        <v>0</v>
      </c>
      <c r="C18" s="101">
        <v>0</v>
      </c>
      <c r="D18" s="101">
        <v>0</v>
      </c>
      <c r="E18" s="101">
        <v>0</v>
      </c>
    </row>
    <row r="19" spans="1:5">
      <c r="A19" s="102" t="s">
        <v>91</v>
      </c>
      <c r="B19" s="101">
        <v>0</v>
      </c>
      <c r="C19" s="101">
        <v>0</v>
      </c>
      <c r="D19" s="101">
        <v>0</v>
      </c>
      <c r="E19" s="101">
        <v>0</v>
      </c>
    </row>
    <row r="20" spans="1:5">
      <c r="A20" s="102" t="s">
        <v>92</v>
      </c>
      <c r="B20" s="101">
        <v>0</v>
      </c>
      <c r="C20" s="101">
        <v>0</v>
      </c>
      <c r="D20" s="101">
        <v>0</v>
      </c>
      <c r="E20" s="101">
        <v>0</v>
      </c>
    </row>
    <row r="21" spans="1:5">
      <c r="A21" s="102" t="s">
        <v>243</v>
      </c>
      <c r="B21" s="101">
        <v>0</v>
      </c>
      <c r="C21" s="101">
        <v>0</v>
      </c>
      <c r="D21" s="101">
        <v>0</v>
      </c>
      <c r="E21" s="101">
        <v>0</v>
      </c>
    </row>
    <row r="22" spans="1:5">
      <c r="A22" s="102" t="s">
        <v>244</v>
      </c>
    </row>
    <row r="23" spans="1:5">
      <c r="A23" s="102" t="s">
        <v>245</v>
      </c>
      <c r="B23" s="101">
        <v>655.5</v>
      </c>
      <c r="C23" s="101">
        <v>4.2299999999999997E-2</v>
      </c>
      <c r="D23" s="101">
        <v>3.5</v>
      </c>
      <c r="E23" s="101">
        <v>3.5</v>
      </c>
    </row>
    <row r="24" spans="1:5">
      <c r="A24" s="102" t="s">
        <v>246</v>
      </c>
      <c r="B24" s="101">
        <v>0</v>
      </c>
      <c r="C24" s="101">
        <v>0</v>
      </c>
      <c r="D24" s="101">
        <v>0</v>
      </c>
      <c r="E24" s="101">
        <v>0</v>
      </c>
    </row>
    <row r="25" spans="1:5">
      <c r="A25" s="102" t="s">
        <v>247</v>
      </c>
      <c r="B25" s="101">
        <v>1285.6300000000001</v>
      </c>
      <c r="C25" s="101">
        <v>8.2949999999999996E-2</v>
      </c>
      <c r="D25" s="101">
        <v>6.86</v>
      </c>
      <c r="E25" s="101">
        <v>6.86</v>
      </c>
    </row>
    <row r="26" spans="1:5">
      <c r="A26" s="102" t="s">
        <v>248</v>
      </c>
      <c r="B26" s="101">
        <v>0</v>
      </c>
      <c r="C26" s="101">
        <v>0</v>
      </c>
      <c r="D26" s="101">
        <v>0</v>
      </c>
      <c r="E26" s="101">
        <v>0</v>
      </c>
    </row>
    <row r="27" spans="1:5">
      <c r="A27" s="100" t="s">
        <v>219</v>
      </c>
      <c r="B27" s="99">
        <v>17808.79</v>
      </c>
      <c r="C27" s="99">
        <v>1.14896</v>
      </c>
      <c r="D27" s="99">
        <v>95.07</v>
      </c>
      <c r="E27" s="99">
        <v>94.97</v>
      </c>
    </row>
    <row r="28" spans="1:5">
      <c r="A28" s="288" t="s">
        <v>105</v>
      </c>
      <c r="B28" s="289"/>
      <c r="C28" s="289"/>
      <c r="D28" s="289"/>
      <c r="E28" s="289"/>
    </row>
    <row r="29" spans="1:5">
      <c r="A29" s="102" t="s">
        <v>249</v>
      </c>
      <c r="B29" s="101">
        <v>0</v>
      </c>
      <c r="C29" s="101">
        <v>0</v>
      </c>
      <c r="D29" s="101">
        <v>0</v>
      </c>
      <c r="E29" s="101">
        <v>0</v>
      </c>
    </row>
    <row r="30" spans="1:5">
      <c r="A30" s="102" t="s">
        <v>250</v>
      </c>
      <c r="B30" s="101">
        <v>534.26</v>
      </c>
      <c r="C30" s="101">
        <v>3.4470000000000001E-2</v>
      </c>
      <c r="D30" s="101">
        <v>2.85</v>
      </c>
      <c r="E30" s="101">
        <v>2.85</v>
      </c>
    </row>
    <row r="31" spans="1:5">
      <c r="A31" s="102" t="s">
        <v>251</v>
      </c>
      <c r="B31" s="101">
        <v>0</v>
      </c>
      <c r="C31" s="101">
        <v>0</v>
      </c>
      <c r="D31" s="101">
        <v>0</v>
      </c>
      <c r="E31" s="101">
        <v>0</v>
      </c>
    </row>
    <row r="32" spans="1:5">
      <c r="A32" s="102" t="s">
        <v>252</v>
      </c>
      <c r="B32" s="101">
        <v>0</v>
      </c>
      <c r="C32" s="101">
        <v>0</v>
      </c>
      <c r="D32" s="101">
        <v>0</v>
      </c>
      <c r="E32" s="101">
        <v>0</v>
      </c>
    </row>
    <row r="33" spans="1:5">
      <c r="A33" s="102" t="s">
        <v>253</v>
      </c>
      <c r="B33" s="101">
        <v>0</v>
      </c>
      <c r="C33" s="101">
        <v>0</v>
      </c>
      <c r="D33" s="101">
        <v>0</v>
      </c>
      <c r="E33" s="101">
        <v>0</v>
      </c>
    </row>
    <row r="34" spans="1:5">
      <c r="A34" s="102" t="s">
        <v>254</v>
      </c>
      <c r="B34" s="101">
        <v>0</v>
      </c>
      <c r="C34" s="101">
        <v>0</v>
      </c>
      <c r="D34" s="101">
        <v>0</v>
      </c>
      <c r="E34" s="101">
        <v>0</v>
      </c>
    </row>
    <row r="35" spans="1:5">
      <c r="A35" s="102" t="s">
        <v>255</v>
      </c>
      <c r="B35" s="101">
        <v>0</v>
      </c>
      <c r="C35" s="101">
        <v>0</v>
      </c>
      <c r="D35" s="101">
        <v>0</v>
      </c>
      <c r="E35" s="101">
        <v>0</v>
      </c>
    </row>
    <row r="36" spans="1:5">
      <c r="A36" s="102" t="s">
        <v>256</v>
      </c>
      <c r="B36" s="101">
        <v>0</v>
      </c>
      <c r="C36" s="101">
        <v>0</v>
      </c>
      <c r="D36" s="101">
        <v>0</v>
      </c>
      <c r="E36" s="101">
        <v>0</v>
      </c>
    </row>
    <row r="37" spans="1:5">
      <c r="A37" s="102" t="s">
        <v>257</v>
      </c>
      <c r="B37" s="101">
        <v>0</v>
      </c>
      <c r="C37" s="101">
        <v>0</v>
      </c>
      <c r="D37" s="101">
        <v>0</v>
      </c>
      <c r="E37" s="101">
        <v>0</v>
      </c>
    </row>
    <row r="38" spans="1:5">
      <c r="A38" s="102" t="s">
        <v>117</v>
      </c>
      <c r="B38" s="101">
        <v>347.29</v>
      </c>
      <c r="C38" s="101">
        <v>2.2409999999999999E-2</v>
      </c>
      <c r="D38" s="101">
        <v>1.85</v>
      </c>
      <c r="E38" s="101">
        <v>1.85</v>
      </c>
    </row>
    <row r="39" spans="1:5">
      <c r="A39" s="100" t="s">
        <v>119</v>
      </c>
      <c r="B39" s="99">
        <v>881.55</v>
      </c>
      <c r="C39" s="99">
        <v>5.688E-2</v>
      </c>
      <c r="D39" s="99">
        <v>4.7</v>
      </c>
      <c r="E39" s="99">
        <v>4.7</v>
      </c>
    </row>
    <row r="40" spans="1:5">
      <c r="A40" s="288" t="s">
        <v>30</v>
      </c>
      <c r="B40" s="289"/>
      <c r="C40" s="289"/>
      <c r="D40" s="289"/>
      <c r="E40" s="289"/>
    </row>
    <row r="41" spans="1:5">
      <c r="A41" s="102" t="s">
        <v>258</v>
      </c>
      <c r="B41" s="101">
        <v>41.87</v>
      </c>
      <c r="C41" s="101">
        <v>0</v>
      </c>
      <c r="D41" s="101">
        <v>0.22</v>
      </c>
      <c r="E41" s="101">
        <v>0.22</v>
      </c>
    </row>
    <row r="42" spans="1:5">
      <c r="A42" s="100" t="s">
        <v>121</v>
      </c>
      <c r="B42" s="99">
        <v>41.87</v>
      </c>
      <c r="C42" s="99">
        <v>0</v>
      </c>
      <c r="D42" s="99">
        <v>0.22</v>
      </c>
      <c r="E42" s="99">
        <v>0.22</v>
      </c>
    </row>
    <row r="43" spans="1:5">
      <c r="A43" s="100" t="s">
        <v>122</v>
      </c>
      <c r="B43" s="99">
        <v>18732.21</v>
      </c>
      <c r="C43" s="99">
        <v>1.20584</v>
      </c>
      <c r="D43" s="99">
        <v>99.99</v>
      </c>
      <c r="E43" s="99">
        <v>99.89</v>
      </c>
    </row>
    <row r="44" spans="1:5">
      <c r="A44" s="288" t="s">
        <v>123</v>
      </c>
      <c r="B44" s="289"/>
      <c r="C44" s="289"/>
      <c r="D44" s="289"/>
      <c r="E44" s="289"/>
    </row>
    <row r="45" spans="1:5">
      <c r="A45" s="102" t="s">
        <v>259</v>
      </c>
      <c r="B45" s="101">
        <v>0</v>
      </c>
      <c r="C45" s="101">
        <v>0</v>
      </c>
      <c r="D45" s="101">
        <v>0</v>
      </c>
      <c r="E45" s="101">
        <v>0</v>
      </c>
    </row>
    <row r="46" spans="1:5">
      <c r="A46" s="102" t="s">
        <v>260</v>
      </c>
      <c r="B46" s="101">
        <v>0</v>
      </c>
      <c r="C46" s="101">
        <v>0</v>
      </c>
      <c r="D46" s="101">
        <v>0</v>
      </c>
      <c r="E46" s="101">
        <v>0</v>
      </c>
    </row>
    <row r="47" spans="1:5">
      <c r="A47" s="102" t="s">
        <v>261</v>
      </c>
      <c r="B47" s="101">
        <v>0</v>
      </c>
      <c r="C47" s="101">
        <v>0</v>
      </c>
      <c r="D47" s="101">
        <v>0</v>
      </c>
      <c r="E47" s="101">
        <v>0</v>
      </c>
    </row>
    <row r="48" spans="1:5">
      <c r="A48" s="100" t="s">
        <v>127</v>
      </c>
      <c r="B48" s="99">
        <v>0</v>
      </c>
      <c r="C48" s="99">
        <v>0</v>
      </c>
      <c r="D48" s="99">
        <v>0</v>
      </c>
      <c r="E48" s="99">
        <v>0</v>
      </c>
    </row>
    <row r="49" spans="1:5">
      <c r="A49" s="288" t="s">
        <v>128</v>
      </c>
      <c r="B49" s="289"/>
      <c r="C49" s="289"/>
      <c r="D49" s="289"/>
      <c r="E49" s="289"/>
    </row>
    <row r="50" spans="1:5">
      <c r="A50" s="102" t="s">
        <v>262</v>
      </c>
      <c r="B50" s="101">
        <v>0</v>
      </c>
      <c r="C50" s="101">
        <v>0</v>
      </c>
      <c r="D50" s="101">
        <v>0</v>
      </c>
      <c r="E50" s="101">
        <v>0</v>
      </c>
    </row>
    <row r="51" spans="1:5">
      <c r="A51" s="102" t="s">
        <v>263</v>
      </c>
      <c r="B51" s="101">
        <v>4.76</v>
      </c>
      <c r="C51" s="101">
        <v>3.1E-4</v>
      </c>
      <c r="D51" s="101">
        <v>0.03</v>
      </c>
      <c r="E51" s="101">
        <v>0.03</v>
      </c>
    </row>
    <row r="52" spans="1:5">
      <c r="A52" s="102" t="s">
        <v>264</v>
      </c>
      <c r="B52" s="101">
        <v>0</v>
      </c>
      <c r="C52" s="101">
        <v>0</v>
      </c>
      <c r="D52" s="101">
        <v>0</v>
      </c>
      <c r="E52" s="101">
        <v>0</v>
      </c>
    </row>
    <row r="53" spans="1:5">
      <c r="A53" s="102" t="s">
        <v>265</v>
      </c>
      <c r="B53" s="101">
        <v>0</v>
      </c>
      <c r="C53" s="101">
        <v>0</v>
      </c>
      <c r="D53" s="101">
        <v>0</v>
      </c>
      <c r="E53" s="101">
        <v>0</v>
      </c>
    </row>
    <row r="54" spans="1:5">
      <c r="A54" s="100" t="s">
        <v>132</v>
      </c>
      <c r="B54" s="99">
        <v>4.76</v>
      </c>
      <c r="C54" s="99">
        <v>3.1E-4</v>
      </c>
      <c r="D54" s="99">
        <v>0.03</v>
      </c>
      <c r="E54" s="99">
        <v>0.03</v>
      </c>
    </row>
    <row r="55" spans="1:5">
      <c r="A55" s="100" t="s">
        <v>133</v>
      </c>
      <c r="B55" s="99">
        <v>4.76</v>
      </c>
      <c r="C55" s="99">
        <v>3.1E-4</v>
      </c>
      <c r="D55" s="99">
        <v>0.03</v>
      </c>
      <c r="E55" s="99">
        <v>0.03</v>
      </c>
    </row>
    <row r="56" spans="1:5">
      <c r="A56" s="100" t="s">
        <v>134</v>
      </c>
      <c r="B56" s="99">
        <v>18736.969999999998</v>
      </c>
      <c r="C56" s="99">
        <v>1.2061500000000001</v>
      </c>
      <c r="D56" s="99">
        <v>100.02</v>
      </c>
      <c r="E56" s="99">
        <v>99.92</v>
      </c>
    </row>
    <row r="57" spans="1:5">
      <c r="A57" s="288" t="s">
        <v>135</v>
      </c>
      <c r="B57" s="289"/>
      <c r="C57" s="289"/>
      <c r="D57" s="289"/>
      <c r="E57" s="289"/>
    </row>
    <row r="58" spans="1:5">
      <c r="A58" s="102" t="s">
        <v>136</v>
      </c>
      <c r="B58" s="101">
        <v>0</v>
      </c>
      <c r="C58" s="101">
        <v>0</v>
      </c>
      <c r="D58" s="101">
        <v>0</v>
      </c>
      <c r="E58" s="101">
        <v>0</v>
      </c>
    </row>
    <row r="59" spans="1:5">
      <c r="A59" s="102" t="s">
        <v>137</v>
      </c>
      <c r="B59" s="101">
        <v>17.399999999999999</v>
      </c>
      <c r="C59" s="101">
        <v>1.1199999999999999E-3</v>
      </c>
      <c r="D59" s="101">
        <v>0.09</v>
      </c>
      <c r="E59" s="101">
        <v>0.09</v>
      </c>
    </row>
    <row r="60" spans="1:5">
      <c r="A60" s="100" t="s">
        <v>282</v>
      </c>
      <c r="B60" s="99">
        <v>17.399999999999999</v>
      </c>
      <c r="C60" s="99">
        <v>1.1199999999999999E-3</v>
      </c>
      <c r="D60" s="99">
        <v>0.09</v>
      </c>
      <c r="E60" s="99">
        <v>0.09</v>
      </c>
    </row>
    <row r="61" spans="1:5">
      <c r="A61" s="100" t="s">
        <v>140</v>
      </c>
      <c r="B61" s="99">
        <v>18754.37</v>
      </c>
      <c r="C61" s="99">
        <v>1.2072700000000001</v>
      </c>
      <c r="D61" s="99">
        <v>100.11</v>
      </c>
      <c r="E61" s="99">
        <v>100.01</v>
      </c>
    </row>
    <row r="63" spans="1:5">
      <c r="A63" s="288" t="s">
        <v>51</v>
      </c>
      <c r="B63" s="289"/>
      <c r="C63" s="289"/>
      <c r="D63" s="289"/>
      <c r="E63" s="289"/>
    </row>
  </sheetData>
  <mergeCells count="12">
    <mergeCell ref="A49:E49"/>
    <mergeCell ref="A57:E57"/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92" customWidth="1"/>
    <col min="2" max="3" width="13.7109375" style="92" customWidth="1"/>
    <col min="4" max="5" width="18.7109375" style="92" customWidth="1"/>
    <col min="6" max="256" width="9.140625" style="92"/>
    <col min="257" max="257" width="35.140625" style="92" customWidth="1"/>
    <col min="258" max="259" width="13.7109375" style="92" customWidth="1"/>
    <col min="260" max="261" width="18.7109375" style="92" customWidth="1"/>
    <col min="262" max="512" width="9.140625" style="92"/>
    <col min="513" max="513" width="35.140625" style="92" customWidth="1"/>
    <col min="514" max="515" width="13.7109375" style="92" customWidth="1"/>
    <col min="516" max="517" width="18.7109375" style="92" customWidth="1"/>
    <col min="518" max="768" width="9.140625" style="92"/>
    <col min="769" max="769" width="35.140625" style="92" customWidth="1"/>
    <col min="770" max="771" width="13.7109375" style="92" customWidth="1"/>
    <col min="772" max="773" width="18.7109375" style="92" customWidth="1"/>
    <col min="774" max="1024" width="9.140625" style="92"/>
    <col min="1025" max="1025" width="35.140625" style="92" customWidth="1"/>
    <col min="1026" max="1027" width="13.7109375" style="92" customWidth="1"/>
    <col min="1028" max="1029" width="18.7109375" style="92" customWidth="1"/>
    <col min="1030" max="1280" width="9.140625" style="92"/>
    <col min="1281" max="1281" width="35.140625" style="92" customWidth="1"/>
    <col min="1282" max="1283" width="13.7109375" style="92" customWidth="1"/>
    <col min="1284" max="1285" width="18.7109375" style="92" customWidth="1"/>
    <col min="1286" max="1536" width="9.140625" style="92"/>
    <col min="1537" max="1537" width="35.140625" style="92" customWidth="1"/>
    <col min="1538" max="1539" width="13.7109375" style="92" customWidth="1"/>
    <col min="1540" max="1541" width="18.7109375" style="92" customWidth="1"/>
    <col min="1542" max="1792" width="9.140625" style="92"/>
    <col min="1793" max="1793" width="35.140625" style="92" customWidth="1"/>
    <col min="1794" max="1795" width="13.7109375" style="92" customWidth="1"/>
    <col min="1796" max="1797" width="18.7109375" style="92" customWidth="1"/>
    <col min="1798" max="2048" width="9.140625" style="92"/>
    <col min="2049" max="2049" width="35.140625" style="92" customWidth="1"/>
    <col min="2050" max="2051" width="13.7109375" style="92" customWidth="1"/>
    <col min="2052" max="2053" width="18.7109375" style="92" customWidth="1"/>
    <col min="2054" max="2304" width="9.140625" style="92"/>
    <col min="2305" max="2305" width="35.140625" style="92" customWidth="1"/>
    <col min="2306" max="2307" width="13.7109375" style="92" customWidth="1"/>
    <col min="2308" max="2309" width="18.7109375" style="92" customWidth="1"/>
    <col min="2310" max="2560" width="9.140625" style="92"/>
    <col min="2561" max="2561" width="35.140625" style="92" customWidth="1"/>
    <col min="2562" max="2563" width="13.7109375" style="92" customWidth="1"/>
    <col min="2564" max="2565" width="18.7109375" style="92" customWidth="1"/>
    <col min="2566" max="2816" width="9.140625" style="92"/>
    <col min="2817" max="2817" width="35.140625" style="92" customWidth="1"/>
    <col min="2818" max="2819" width="13.7109375" style="92" customWidth="1"/>
    <col min="2820" max="2821" width="18.7109375" style="92" customWidth="1"/>
    <col min="2822" max="3072" width="9.140625" style="92"/>
    <col min="3073" max="3073" width="35.140625" style="92" customWidth="1"/>
    <col min="3074" max="3075" width="13.7109375" style="92" customWidth="1"/>
    <col min="3076" max="3077" width="18.7109375" style="92" customWidth="1"/>
    <col min="3078" max="3328" width="9.140625" style="92"/>
    <col min="3329" max="3329" width="35.140625" style="92" customWidth="1"/>
    <col min="3330" max="3331" width="13.7109375" style="92" customWidth="1"/>
    <col min="3332" max="3333" width="18.7109375" style="92" customWidth="1"/>
    <col min="3334" max="3584" width="9.140625" style="92"/>
    <col min="3585" max="3585" width="35.140625" style="92" customWidth="1"/>
    <col min="3586" max="3587" width="13.7109375" style="92" customWidth="1"/>
    <col min="3588" max="3589" width="18.7109375" style="92" customWidth="1"/>
    <col min="3590" max="3840" width="9.140625" style="92"/>
    <col min="3841" max="3841" width="35.140625" style="92" customWidth="1"/>
    <col min="3842" max="3843" width="13.7109375" style="92" customWidth="1"/>
    <col min="3844" max="3845" width="18.7109375" style="92" customWidth="1"/>
    <col min="3846" max="4096" width="9.140625" style="92"/>
    <col min="4097" max="4097" width="35.140625" style="92" customWidth="1"/>
    <col min="4098" max="4099" width="13.7109375" style="92" customWidth="1"/>
    <col min="4100" max="4101" width="18.7109375" style="92" customWidth="1"/>
    <col min="4102" max="4352" width="9.140625" style="92"/>
    <col min="4353" max="4353" width="35.140625" style="92" customWidth="1"/>
    <col min="4354" max="4355" width="13.7109375" style="92" customWidth="1"/>
    <col min="4356" max="4357" width="18.7109375" style="92" customWidth="1"/>
    <col min="4358" max="4608" width="9.140625" style="92"/>
    <col min="4609" max="4609" width="35.140625" style="92" customWidth="1"/>
    <col min="4610" max="4611" width="13.7109375" style="92" customWidth="1"/>
    <col min="4612" max="4613" width="18.7109375" style="92" customWidth="1"/>
    <col min="4614" max="4864" width="9.140625" style="92"/>
    <col min="4865" max="4865" width="35.140625" style="92" customWidth="1"/>
    <col min="4866" max="4867" width="13.7109375" style="92" customWidth="1"/>
    <col min="4868" max="4869" width="18.7109375" style="92" customWidth="1"/>
    <col min="4870" max="5120" width="9.140625" style="92"/>
    <col min="5121" max="5121" width="35.140625" style="92" customWidth="1"/>
    <col min="5122" max="5123" width="13.7109375" style="92" customWidth="1"/>
    <col min="5124" max="5125" width="18.7109375" style="92" customWidth="1"/>
    <col min="5126" max="5376" width="9.140625" style="92"/>
    <col min="5377" max="5377" width="35.140625" style="92" customWidth="1"/>
    <col min="5378" max="5379" width="13.7109375" style="92" customWidth="1"/>
    <col min="5380" max="5381" width="18.7109375" style="92" customWidth="1"/>
    <col min="5382" max="5632" width="9.140625" style="92"/>
    <col min="5633" max="5633" width="35.140625" style="92" customWidth="1"/>
    <col min="5634" max="5635" width="13.7109375" style="92" customWidth="1"/>
    <col min="5636" max="5637" width="18.7109375" style="92" customWidth="1"/>
    <col min="5638" max="5888" width="9.140625" style="92"/>
    <col min="5889" max="5889" width="35.140625" style="92" customWidth="1"/>
    <col min="5890" max="5891" width="13.7109375" style="92" customWidth="1"/>
    <col min="5892" max="5893" width="18.7109375" style="92" customWidth="1"/>
    <col min="5894" max="6144" width="9.140625" style="92"/>
    <col min="6145" max="6145" width="35.140625" style="92" customWidth="1"/>
    <col min="6146" max="6147" width="13.7109375" style="92" customWidth="1"/>
    <col min="6148" max="6149" width="18.7109375" style="92" customWidth="1"/>
    <col min="6150" max="6400" width="9.140625" style="92"/>
    <col min="6401" max="6401" width="35.140625" style="92" customWidth="1"/>
    <col min="6402" max="6403" width="13.7109375" style="92" customWidth="1"/>
    <col min="6404" max="6405" width="18.7109375" style="92" customWidth="1"/>
    <col min="6406" max="6656" width="9.140625" style="92"/>
    <col min="6657" max="6657" width="35.140625" style="92" customWidth="1"/>
    <col min="6658" max="6659" width="13.7109375" style="92" customWidth="1"/>
    <col min="6660" max="6661" width="18.7109375" style="92" customWidth="1"/>
    <col min="6662" max="6912" width="9.140625" style="92"/>
    <col min="6913" max="6913" width="35.140625" style="92" customWidth="1"/>
    <col min="6914" max="6915" width="13.7109375" style="92" customWidth="1"/>
    <col min="6916" max="6917" width="18.7109375" style="92" customWidth="1"/>
    <col min="6918" max="7168" width="9.140625" style="92"/>
    <col min="7169" max="7169" width="35.140625" style="92" customWidth="1"/>
    <col min="7170" max="7171" width="13.7109375" style="92" customWidth="1"/>
    <col min="7172" max="7173" width="18.7109375" style="92" customWidth="1"/>
    <col min="7174" max="7424" width="9.140625" style="92"/>
    <col min="7425" max="7425" width="35.140625" style="92" customWidth="1"/>
    <col min="7426" max="7427" width="13.7109375" style="92" customWidth="1"/>
    <col min="7428" max="7429" width="18.7109375" style="92" customWidth="1"/>
    <col min="7430" max="7680" width="9.140625" style="92"/>
    <col min="7681" max="7681" width="35.140625" style="92" customWidth="1"/>
    <col min="7682" max="7683" width="13.7109375" style="92" customWidth="1"/>
    <col min="7684" max="7685" width="18.7109375" style="92" customWidth="1"/>
    <col min="7686" max="7936" width="9.140625" style="92"/>
    <col min="7937" max="7937" width="35.140625" style="92" customWidth="1"/>
    <col min="7938" max="7939" width="13.7109375" style="92" customWidth="1"/>
    <col min="7940" max="7941" width="18.7109375" style="92" customWidth="1"/>
    <col min="7942" max="8192" width="9.140625" style="92"/>
    <col min="8193" max="8193" width="35.140625" style="92" customWidth="1"/>
    <col min="8194" max="8195" width="13.7109375" style="92" customWidth="1"/>
    <col min="8196" max="8197" width="18.7109375" style="92" customWidth="1"/>
    <col min="8198" max="8448" width="9.140625" style="92"/>
    <col min="8449" max="8449" width="35.140625" style="92" customWidth="1"/>
    <col min="8450" max="8451" width="13.7109375" style="92" customWidth="1"/>
    <col min="8452" max="8453" width="18.7109375" style="92" customWidth="1"/>
    <col min="8454" max="8704" width="9.140625" style="92"/>
    <col min="8705" max="8705" width="35.140625" style="92" customWidth="1"/>
    <col min="8706" max="8707" width="13.7109375" style="92" customWidth="1"/>
    <col min="8708" max="8709" width="18.7109375" style="92" customWidth="1"/>
    <col min="8710" max="8960" width="9.140625" style="92"/>
    <col min="8961" max="8961" width="35.140625" style="92" customWidth="1"/>
    <col min="8962" max="8963" width="13.7109375" style="92" customWidth="1"/>
    <col min="8964" max="8965" width="18.7109375" style="92" customWidth="1"/>
    <col min="8966" max="9216" width="9.140625" style="92"/>
    <col min="9217" max="9217" width="35.140625" style="92" customWidth="1"/>
    <col min="9218" max="9219" width="13.7109375" style="92" customWidth="1"/>
    <col min="9220" max="9221" width="18.7109375" style="92" customWidth="1"/>
    <col min="9222" max="9472" width="9.140625" style="92"/>
    <col min="9473" max="9473" width="35.140625" style="92" customWidth="1"/>
    <col min="9474" max="9475" width="13.7109375" style="92" customWidth="1"/>
    <col min="9476" max="9477" width="18.7109375" style="92" customWidth="1"/>
    <col min="9478" max="9728" width="9.140625" style="92"/>
    <col min="9729" max="9729" width="35.140625" style="92" customWidth="1"/>
    <col min="9730" max="9731" width="13.7109375" style="92" customWidth="1"/>
    <col min="9732" max="9733" width="18.7109375" style="92" customWidth="1"/>
    <col min="9734" max="9984" width="9.140625" style="92"/>
    <col min="9985" max="9985" width="35.140625" style="92" customWidth="1"/>
    <col min="9986" max="9987" width="13.7109375" style="92" customWidth="1"/>
    <col min="9988" max="9989" width="18.7109375" style="92" customWidth="1"/>
    <col min="9990" max="10240" width="9.140625" style="92"/>
    <col min="10241" max="10241" width="35.140625" style="92" customWidth="1"/>
    <col min="10242" max="10243" width="13.7109375" style="92" customWidth="1"/>
    <col min="10244" max="10245" width="18.7109375" style="92" customWidth="1"/>
    <col min="10246" max="10496" width="9.140625" style="92"/>
    <col min="10497" max="10497" width="35.140625" style="92" customWidth="1"/>
    <col min="10498" max="10499" width="13.7109375" style="92" customWidth="1"/>
    <col min="10500" max="10501" width="18.7109375" style="92" customWidth="1"/>
    <col min="10502" max="10752" width="9.140625" style="92"/>
    <col min="10753" max="10753" width="35.140625" style="92" customWidth="1"/>
    <col min="10754" max="10755" width="13.7109375" style="92" customWidth="1"/>
    <col min="10756" max="10757" width="18.7109375" style="92" customWidth="1"/>
    <col min="10758" max="11008" width="9.140625" style="92"/>
    <col min="11009" max="11009" width="35.140625" style="92" customWidth="1"/>
    <col min="11010" max="11011" width="13.7109375" style="92" customWidth="1"/>
    <col min="11012" max="11013" width="18.7109375" style="92" customWidth="1"/>
    <col min="11014" max="11264" width="9.140625" style="92"/>
    <col min="11265" max="11265" width="35.140625" style="92" customWidth="1"/>
    <col min="11266" max="11267" width="13.7109375" style="92" customWidth="1"/>
    <col min="11268" max="11269" width="18.7109375" style="92" customWidth="1"/>
    <col min="11270" max="11520" width="9.140625" style="92"/>
    <col min="11521" max="11521" width="35.140625" style="92" customWidth="1"/>
    <col min="11522" max="11523" width="13.7109375" style="92" customWidth="1"/>
    <col min="11524" max="11525" width="18.7109375" style="92" customWidth="1"/>
    <col min="11526" max="11776" width="9.140625" style="92"/>
    <col min="11777" max="11777" width="35.140625" style="92" customWidth="1"/>
    <col min="11778" max="11779" width="13.7109375" style="92" customWidth="1"/>
    <col min="11780" max="11781" width="18.7109375" style="92" customWidth="1"/>
    <col min="11782" max="12032" width="9.140625" style="92"/>
    <col min="12033" max="12033" width="35.140625" style="92" customWidth="1"/>
    <col min="12034" max="12035" width="13.7109375" style="92" customWidth="1"/>
    <col min="12036" max="12037" width="18.7109375" style="92" customWidth="1"/>
    <col min="12038" max="12288" width="9.140625" style="92"/>
    <col min="12289" max="12289" width="35.140625" style="92" customWidth="1"/>
    <col min="12290" max="12291" width="13.7109375" style="92" customWidth="1"/>
    <col min="12292" max="12293" width="18.7109375" style="92" customWidth="1"/>
    <col min="12294" max="12544" width="9.140625" style="92"/>
    <col min="12545" max="12545" width="35.140625" style="92" customWidth="1"/>
    <col min="12546" max="12547" width="13.7109375" style="92" customWidth="1"/>
    <col min="12548" max="12549" width="18.7109375" style="92" customWidth="1"/>
    <col min="12550" max="12800" width="9.140625" style="92"/>
    <col min="12801" max="12801" width="35.140625" style="92" customWidth="1"/>
    <col min="12802" max="12803" width="13.7109375" style="92" customWidth="1"/>
    <col min="12804" max="12805" width="18.7109375" style="92" customWidth="1"/>
    <col min="12806" max="13056" width="9.140625" style="92"/>
    <col min="13057" max="13057" width="35.140625" style="92" customWidth="1"/>
    <col min="13058" max="13059" width="13.7109375" style="92" customWidth="1"/>
    <col min="13060" max="13061" width="18.7109375" style="92" customWidth="1"/>
    <col min="13062" max="13312" width="9.140625" style="92"/>
    <col min="13313" max="13313" width="35.140625" style="92" customWidth="1"/>
    <col min="13314" max="13315" width="13.7109375" style="92" customWidth="1"/>
    <col min="13316" max="13317" width="18.7109375" style="92" customWidth="1"/>
    <col min="13318" max="13568" width="9.140625" style="92"/>
    <col min="13569" max="13569" width="35.140625" style="92" customWidth="1"/>
    <col min="13570" max="13571" width="13.7109375" style="92" customWidth="1"/>
    <col min="13572" max="13573" width="18.7109375" style="92" customWidth="1"/>
    <col min="13574" max="13824" width="9.140625" style="92"/>
    <col min="13825" max="13825" width="35.140625" style="92" customWidth="1"/>
    <col min="13826" max="13827" width="13.7109375" style="92" customWidth="1"/>
    <col min="13828" max="13829" width="18.7109375" style="92" customWidth="1"/>
    <col min="13830" max="14080" width="9.140625" style="92"/>
    <col min="14081" max="14081" width="35.140625" style="92" customWidth="1"/>
    <col min="14082" max="14083" width="13.7109375" style="92" customWidth="1"/>
    <col min="14084" max="14085" width="18.7109375" style="92" customWidth="1"/>
    <col min="14086" max="14336" width="9.140625" style="92"/>
    <col min="14337" max="14337" width="35.140625" style="92" customWidth="1"/>
    <col min="14338" max="14339" width="13.7109375" style="92" customWidth="1"/>
    <col min="14340" max="14341" width="18.7109375" style="92" customWidth="1"/>
    <col min="14342" max="14592" width="9.140625" style="92"/>
    <col min="14593" max="14593" width="35.140625" style="92" customWidth="1"/>
    <col min="14594" max="14595" width="13.7109375" style="92" customWidth="1"/>
    <col min="14596" max="14597" width="18.7109375" style="92" customWidth="1"/>
    <col min="14598" max="14848" width="9.140625" style="92"/>
    <col min="14849" max="14849" width="35.140625" style="92" customWidth="1"/>
    <col min="14850" max="14851" width="13.7109375" style="92" customWidth="1"/>
    <col min="14852" max="14853" width="18.7109375" style="92" customWidth="1"/>
    <col min="14854" max="15104" width="9.140625" style="92"/>
    <col min="15105" max="15105" width="35.140625" style="92" customWidth="1"/>
    <col min="15106" max="15107" width="13.7109375" style="92" customWidth="1"/>
    <col min="15108" max="15109" width="18.7109375" style="92" customWidth="1"/>
    <col min="15110" max="15360" width="9.140625" style="92"/>
    <col min="15361" max="15361" width="35.140625" style="92" customWidth="1"/>
    <col min="15362" max="15363" width="13.7109375" style="92" customWidth="1"/>
    <col min="15364" max="15365" width="18.7109375" style="92" customWidth="1"/>
    <col min="15366" max="15616" width="9.140625" style="92"/>
    <col min="15617" max="15617" width="35.140625" style="92" customWidth="1"/>
    <col min="15618" max="15619" width="13.7109375" style="92" customWidth="1"/>
    <col min="15620" max="15621" width="18.7109375" style="92" customWidth="1"/>
    <col min="15622" max="15872" width="9.140625" style="92"/>
    <col min="15873" max="15873" width="35.140625" style="92" customWidth="1"/>
    <col min="15874" max="15875" width="13.7109375" style="92" customWidth="1"/>
    <col min="15876" max="15877" width="18.7109375" style="92" customWidth="1"/>
    <col min="15878" max="16128" width="9.140625" style="92"/>
    <col min="16129" max="16129" width="35.140625" style="92" customWidth="1"/>
    <col min="16130" max="16131" width="13.7109375" style="92" customWidth="1"/>
    <col min="16132" max="16133" width="18.7109375" style="92" customWidth="1"/>
    <col min="16134" max="16384" width="9.140625" style="92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395</v>
      </c>
      <c r="B3" s="291"/>
      <c r="C3" s="291"/>
      <c r="D3" s="291"/>
      <c r="E3" s="291"/>
      <c r="F3" s="291"/>
    </row>
    <row r="4" spans="1:6">
      <c r="A4" s="204" t="s">
        <v>72</v>
      </c>
      <c r="B4" s="290" t="s">
        <v>73</v>
      </c>
      <c r="C4" s="291"/>
      <c r="D4" s="291"/>
      <c r="E4" s="291"/>
      <c r="F4" s="291"/>
    </row>
    <row r="5" spans="1:6">
      <c r="A5" s="204" t="s">
        <v>396</v>
      </c>
      <c r="B5" s="290" t="s">
        <v>287</v>
      </c>
      <c r="C5" s="291"/>
      <c r="D5" s="291"/>
      <c r="E5" s="291"/>
      <c r="F5" s="291"/>
    </row>
    <row r="6" spans="1:6">
      <c r="A6" s="204" t="s">
        <v>286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26118.78</v>
      </c>
      <c r="C16" s="207">
        <v>1.68509</v>
      </c>
      <c r="D16" s="207">
        <v>84.31</v>
      </c>
      <c r="E16" s="207">
        <v>84.13</v>
      </c>
    </row>
    <row r="17" spans="1:5">
      <c r="A17" s="205" t="s">
        <v>89</v>
      </c>
      <c r="B17" s="207">
        <v>99</v>
      </c>
      <c r="C17" s="207">
        <v>6.3899999999999998E-3</v>
      </c>
      <c r="D17" s="207">
        <v>0.32</v>
      </c>
      <c r="E17" s="207">
        <v>0.32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1235.25</v>
      </c>
      <c r="C23" s="207">
        <v>7.9689999999999997E-2</v>
      </c>
      <c r="D23" s="207">
        <v>3.99</v>
      </c>
      <c r="E23" s="207">
        <v>3.98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1721.23</v>
      </c>
      <c r="C25" s="207">
        <v>0.11104</v>
      </c>
      <c r="D25" s="207">
        <v>5.56</v>
      </c>
      <c r="E25" s="207">
        <v>5.54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29174.26</v>
      </c>
      <c r="C27" s="208">
        <v>1.8822099999999999</v>
      </c>
      <c r="D27" s="208">
        <v>94.18</v>
      </c>
      <c r="E27" s="208">
        <v>93.97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875.23</v>
      </c>
      <c r="C30" s="207">
        <v>5.6469999999999999E-2</v>
      </c>
      <c r="D30" s="207">
        <v>2.83</v>
      </c>
      <c r="E30" s="207">
        <v>2.82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850.5</v>
      </c>
      <c r="C38" s="207">
        <v>5.4870000000000002E-2</v>
      </c>
      <c r="D38" s="207">
        <v>2.75</v>
      </c>
      <c r="E38" s="207">
        <v>2.74</v>
      </c>
    </row>
    <row r="39" spans="1:5">
      <c r="A39" s="204" t="s">
        <v>119</v>
      </c>
      <c r="B39" s="208">
        <v>1725.73</v>
      </c>
      <c r="C39" s="208">
        <v>0.11133999999999999</v>
      </c>
      <c r="D39" s="208">
        <v>5.58</v>
      </c>
      <c r="E39" s="208">
        <v>5.56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77.81</v>
      </c>
      <c r="C41" s="207">
        <v>0</v>
      </c>
      <c r="D41" s="207">
        <v>0.25</v>
      </c>
      <c r="E41" s="207">
        <v>0.25</v>
      </c>
    </row>
    <row r="42" spans="1:5">
      <c r="A42" s="204" t="s">
        <v>121</v>
      </c>
      <c r="B42" s="208">
        <v>77.81</v>
      </c>
      <c r="C42" s="208">
        <v>0</v>
      </c>
      <c r="D42" s="208">
        <v>0.25</v>
      </c>
      <c r="E42" s="208">
        <v>0.25</v>
      </c>
    </row>
    <row r="43" spans="1:5">
      <c r="A43" s="204" t="s">
        <v>122</v>
      </c>
      <c r="B43" s="208">
        <v>30977.8</v>
      </c>
      <c r="C43" s="208">
        <v>1.9935499999999999</v>
      </c>
      <c r="D43" s="208">
        <v>100.01</v>
      </c>
      <c r="E43" s="208">
        <v>99.78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204" t="s">
        <v>127</v>
      </c>
      <c r="B48" s="208">
        <v>0</v>
      </c>
      <c r="C48" s="208">
        <v>0</v>
      </c>
      <c r="D48" s="208">
        <v>0</v>
      </c>
      <c r="E48" s="208">
        <v>0</v>
      </c>
    </row>
    <row r="49" spans="1:5">
      <c r="A49" s="290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45.13</v>
      </c>
      <c r="C51" s="207">
        <v>2.9099999999999998E-3</v>
      </c>
      <c r="D51" s="207">
        <v>0.15</v>
      </c>
      <c r="E51" s="207">
        <v>0.15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204" t="s">
        <v>132</v>
      </c>
      <c r="B54" s="208">
        <v>45.13</v>
      </c>
      <c r="C54" s="208">
        <v>2.9099999999999998E-3</v>
      </c>
      <c r="D54" s="208">
        <v>0.15</v>
      </c>
      <c r="E54" s="208">
        <v>0.15</v>
      </c>
    </row>
    <row r="55" spans="1:5">
      <c r="A55" s="204" t="s">
        <v>133</v>
      </c>
      <c r="B55" s="208">
        <v>45.13</v>
      </c>
      <c r="C55" s="208">
        <v>2.9099999999999998E-3</v>
      </c>
      <c r="D55" s="208">
        <v>0.15</v>
      </c>
      <c r="E55" s="208">
        <v>0.15</v>
      </c>
    </row>
    <row r="56" spans="1:5">
      <c r="A56" s="204" t="s">
        <v>134</v>
      </c>
      <c r="B56" s="208">
        <v>31022.93</v>
      </c>
      <c r="C56" s="208">
        <v>1.9964599999999999</v>
      </c>
      <c r="D56" s="208">
        <v>100.16</v>
      </c>
      <c r="E56" s="208">
        <v>99.93</v>
      </c>
    </row>
    <row r="57" spans="1:5">
      <c r="A57" s="290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23</v>
      </c>
      <c r="C59" s="207">
        <v>1.48E-3</v>
      </c>
      <c r="D59" s="207">
        <v>7.0000000000000007E-2</v>
      </c>
      <c r="E59" s="207">
        <v>7.0000000000000007E-2</v>
      </c>
    </row>
    <row r="60" spans="1:5">
      <c r="A60" s="204" t="s">
        <v>282</v>
      </c>
      <c r="B60" s="208">
        <v>23</v>
      </c>
      <c r="C60" s="208">
        <v>1.48E-3</v>
      </c>
      <c r="D60" s="208">
        <v>7.0000000000000007E-2</v>
      </c>
      <c r="E60" s="208">
        <v>7.0000000000000007E-2</v>
      </c>
    </row>
    <row r="61" spans="1:5">
      <c r="A61" s="204" t="s">
        <v>140</v>
      </c>
      <c r="B61" s="208">
        <v>31045.93</v>
      </c>
      <c r="C61" s="208">
        <v>1.99794</v>
      </c>
      <c r="D61" s="208">
        <v>100.23</v>
      </c>
      <c r="E61" s="208">
        <v>100</v>
      </c>
    </row>
    <row r="63" spans="1:5">
      <c r="A63" s="290" t="s">
        <v>51</v>
      </c>
      <c r="B63" s="291"/>
      <c r="C63" s="291"/>
      <c r="D63" s="291"/>
      <c r="E63" s="29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03" customWidth="1"/>
    <col min="2" max="3" width="13.7109375" style="203" customWidth="1"/>
    <col min="4" max="5" width="18.7109375" style="203" customWidth="1"/>
    <col min="6" max="256" width="9.140625" style="203"/>
    <col min="257" max="257" width="35.140625" style="203" customWidth="1"/>
    <col min="258" max="259" width="13.7109375" style="203" customWidth="1"/>
    <col min="260" max="261" width="18.7109375" style="203" customWidth="1"/>
    <col min="262" max="512" width="9.140625" style="203"/>
    <col min="513" max="513" width="35.140625" style="203" customWidth="1"/>
    <col min="514" max="515" width="13.7109375" style="203" customWidth="1"/>
    <col min="516" max="517" width="18.7109375" style="203" customWidth="1"/>
    <col min="518" max="768" width="9.140625" style="203"/>
    <col min="769" max="769" width="35.140625" style="203" customWidth="1"/>
    <col min="770" max="771" width="13.7109375" style="203" customWidth="1"/>
    <col min="772" max="773" width="18.7109375" style="203" customWidth="1"/>
    <col min="774" max="1024" width="9.140625" style="203"/>
    <col min="1025" max="1025" width="35.140625" style="203" customWidth="1"/>
    <col min="1026" max="1027" width="13.7109375" style="203" customWidth="1"/>
    <col min="1028" max="1029" width="18.7109375" style="203" customWidth="1"/>
    <col min="1030" max="1280" width="9.140625" style="203"/>
    <col min="1281" max="1281" width="35.140625" style="203" customWidth="1"/>
    <col min="1282" max="1283" width="13.7109375" style="203" customWidth="1"/>
    <col min="1284" max="1285" width="18.7109375" style="203" customWidth="1"/>
    <col min="1286" max="1536" width="9.140625" style="203"/>
    <col min="1537" max="1537" width="35.140625" style="203" customWidth="1"/>
    <col min="1538" max="1539" width="13.7109375" style="203" customWidth="1"/>
    <col min="1540" max="1541" width="18.7109375" style="203" customWidth="1"/>
    <col min="1542" max="1792" width="9.140625" style="203"/>
    <col min="1793" max="1793" width="35.140625" style="203" customWidth="1"/>
    <col min="1794" max="1795" width="13.7109375" style="203" customWidth="1"/>
    <col min="1796" max="1797" width="18.7109375" style="203" customWidth="1"/>
    <col min="1798" max="2048" width="9.140625" style="203"/>
    <col min="2049" max="2049" width="35.140625" style="203" customWidth="1"/>
    <col min="2050" max="2051" width="13.7109375" style="203" customWidth="1"/>
    <col min="2052" max="2053" width="18.7109375" style="203" customWidth="1"/>
    <col min="2054" max="2304" width="9.140625" style="203"/>
    <col min="2305" max="2305" width="35.140625" style="203" customWidth="1"/>
    <col min="2306" max="2307" width="13.7109375" style="203" customWidth="1"/>
    <col min="2308" max="2309" width="18.7109375" style="203" customWidth="1"/>
    <col min="2310" max="2560" width="9.140625" style="203"/>
    <col min="2561" max="2561" width="35.140625" style="203" customWidth="1"/>
    <col min="2562" max="2563" width="13.7109375" style="203" customWidth="1"/>
    <col min="2564" max="2565" width="18.7109375" style="203" customWidth="1"/>
    <col min="2566" max="2816" width="9.140625" style="203"/>
    <col min="2817" max="2817" width="35.140625" style="203" customWidth="1"/>
    <col min="2818" max="2819" width="13.7109375" style="203" customWidth="1"/>
    <col min="2820" max="2821" width="18.7109375" style="203" customWidth="1"/>
    <col min="2822" max="3072" width="9.140625" style="203"/>
    <col min="3073" max="3073" width="35.140625" style="203" customWidth="1"/>
    <col min="3074" max="3075" width="13.7109375" style="203" customWidth="1"/>
    <col min="3076" max="3077" width="18.7109375" style="203" customWidth="1"/>
    <col min="3078" max="3328" width="9.140625" style="203"/>
    <col min="3329" max="3329" width="35.140625" style="203" customWidth="1"/>
    <col min="3330" max="3331" width="13.7109375" style="203" customWidth="1"/>
    <col min="3332" max="3333" width="18.7109375" style="203" customWidth="1"/>
    <col min="3334" max="3584" width="9.140625" style="203"/>
    <col min="3585" max="3585" width="35.140625" style="203" customWidth="1"/>
    <col min="3586" max="3587" width="13.7109375" style="203" customWidth="1"/>
    <col min="3588" max="3589" width="18.7109375" style="203" customWidth="1"/>
    <col min="3590" max="3840" width="9.140625" style="203"/>
    <col min="3841" max="3841" width="35.140625" style="203" customWidth="1"/>
    <col min="3842" max="3843" width="13.7109375" style="203" customWidth="1"/>
    <col min="3844" max="3845" width="18.7109375" style="203" customWidth="1"/>
    <col min="3846" max="4096" width="9.140625" style="203"/>
    <col min="4097" max="4097" width="35.140625" style="203" customWidth="1"/>
    <col min="4098" max="4099" width="13.7109375" style="203" customWidth="1"/>
    <col min="4100" max="4101" width="18.7109375" style="203" customWidth="1"/>
    <col min="4102" max="4352" width="9.140625" style="203"/>
    <col min="4353" max="4353" width="35.140625" style="203" customWidth="1"/>
    <col min="4354" max="4355" width="13.7109375" style="203" customWidth="1"/>
    <col min="4356" max="4357" width="18.7109375" style="203" customWidth="1"/>
    <col min="4358" max="4608" width="9.140625" style="203"/>
    <col min="4609" max="4609" width="35.140625" style="203" customWidth="1"/>
    <col min="4610" max="4611" width="13.7109375" style="203" customWidth="1"/>
    <col min="4612" max="4613" width="18.7109375" style="203" customWidth="1"/>
    <col min="4614" max="4864" width="9.140625" style="203"/>
    <col min="4865" max="4865" width="35.140625" style="203" customWidth="1"/>
    <col min="4866" max="4867" width="13.7109375" style="203" customWidth="1"/>
    <col min="4868" max="4869" width="18.7109375" style="203" customWidth="1"/>
    <col min="4870" max="5120" width="9.140625" style="203"/>
    <col min="5121" max="5121" width="35.140625" style="203" customWidth="1"/>
    <col min="5122" max="5123" width="13.7109375" style="203" customWidth="1"/>
    <col min="5124" max="5125" width="18.7109375" style="203" customWidth="1"/>
    <col min="5126" max="5376" width="9.140625" style="203"/>
    <col min="5377" max="5377" width="35.140625" style="203" customWidth="1"/>
    <col min="5378" max="5379" width="13.7109375" style="203" customWidth="1"/>
    <col min="5380" max="5381" width="18.7109375" style="203" customWidth="1"/>
    <col min="5382" max="5632" width="9.140625" style="203"/>
    <col min="5633" max="5633" width="35.140625" style="203" customWidth="1"/>
    <col min="5634" max="5635" width="13.7109375" style="203" customWidth="1"/>
    <col min="5636" max="5637" width="18.7109375" style="203" customWidth="1"/>
    <col min="5638" max="5888" width="9.140625" style="203"/>
    <col min="5889" max="5889" width="35.140625" style="203" customWidth="1"/>
    <col min="5890" max="5891" width="13.7109375" style="203" customWidth="1"/>
    <col min="5892" max="5893" width="18.7109375" style="203" customWidth="1"/>
    <col min="5894" max="6144" width="9.140625" style="203"/>
    <col min="6145" max="6145" width="35.140625" style="203" customWidth="1"/>
    <col min="6146" max="6147" width="13.7109375" style="203" customWidth="1"/>
    <col min="6148" max="6149" width="18.7109375" style="203" customWidth="1"/>
    <col min="6150" max="6400" width="9.140625" style="203"/>
    <col min="6401" max="6401" width="35.140625" style="203" customWidth="1"/>
    <col min="6402" max="6403" width="13.7109375" style="203" customWidth="1"/>
    <col min="6404" max="6405" width="18.7109375" style="203" customWidth="1"/>
    <col min="6406" max="6656" width="9.140625" style="203"/>
    <col min="6657" max="6657" width="35.140625" style="203" customWidth="1"/>
    <col min="6658" max="6659" width="13.7109375" style="203" customWidth="1"/>
    <col min="6660" max="6661" width="18.7109375" style="203" customWidth="1"/>
    <col min="6662" max="6912" width="9.140625" style="203"/>
    <col min="6913" max="6913" width="35.140625" style="203" customWidth="1"/>
    <col min="6914" max="6915" width="13.7109375" style="203" customWidth="1"/>
    <col min="6916" max="6917" width="18.7109375" style="203" customWidth="1"/>
    <col min="6918" max="7168" width="9.140625" style="203"/>
    <col min="7169" max="7169" width="35.140625" style="203" customWidth="1"/>
    <col min="7170" max="7171" width="13.7109375" style="203" customWidth="1"/>
    <col min="7172" max="7173" width="18.7109375" style="203" customWidth="1"/>
    <col min="7174" max="7424" width="9.140625" style="203"/>
    <col min="7425" max="7425" width="35.140625" style="203" customWidth="1"/>
    <col min="7426" max="7427" width="13.7109375" style="203" customWidth="1"/>
    <col min="7428" max="7429" width="18.7109375" style="203" customWidth="1"/>
    <col min="7430" max="7680" width="9.140625" style="203"/>
    <col min="7681" max="7681" width="35.140625" style="203" customWidth="1"/>
    <col min="7682" max="7683" width="13.7109375" style="203" customWidth="1"/>
    <col min="7684" max="7685" width="18.7109375" style="203" customWidth="1"/>
    <col min="7686" max="7936" width="9.140625" style="203"/>
    <col min="7937" max="7937" width="35.140625" style="203" customWidth="1"/>
    <col min="7938" max="7939" width="13.7109375" style="203" customWidth="1"/>
    <col min="7940" max="7941" width="18.7109375" style="203" customWidth="1"/>
    <col min="7942" max="8192" width="9.140625" style="203"/>
    <col min="8193" max="8193" width="35.140625" style="203" customWidth="1"/>
    <col min="8194" max="8195" width="13.7109375" style="203" customWidth="1"/>
    <col min="8196" max="8197" width="18.7109375" style="203" customWidth="1"/>
    <col min="8198" max="8448" width="9.140625" style="203"/>
    <col min="8449" max="8449" width="35.140625" style="203" customWidth="1"/>
    <col min="8450" max="8451" width="13.7109375" style="203" customWidth="1"/>
    <col min="8452" max="8453" width="18.7109375" style="203" customWidth="1"/>
    <col min="8454" max="8704" width="9.140625" style="203"/>
    <col min="8705" max="8705" width="35.140625" style="203" customWidth="1"/>
    <col min="8706" max="8707" width="13.7109375" style="203" customWidth="1"/>
    <col min="8708" max="8709" width="18.7109375" style="203" customWidth="1"/>
    <col min="8710" max="8960" width="9.140625" style="203"/>
    <col min="8961" max="8961" width="35.140625" style="203" customWidth="1"/>
    <col min="8962" max="8963" width="13.7109375" style="203" customWidth="1"/>
    <col min="8964" max="8965" width="18.7109375" style="203" customWidth="1"/>
    <col min="8966" max="9216" width="9.140625" style="203"/>
    <col min="9217" max="9217" width="35.140625" style="203" customWidth="1"/>
    <col min="9218" max="9219" width="13.7109375" style="203" customWidth="1"/>
    <col min="9220" max="9221" width="18.7109375" style="203" customWidth="1"/>
    <col min="9222" max="9472" width="9.140625" style="203"/>
    <col min="9473" max="9473" width="35.140625" style="203" customWidth="1"/>
    <col min="9474" max="9475" width="13.7109375" style="203" customWidth="1"/>
    <col min="9476" max="9477" width="18.7109375" style="203" customWidth="1"/>
    <col min="9478" max="9728" width="9.140625" style="203"/>
    <col min="9729" max="9729" width="35.140625" style="203" customWidth="1"/>
    <col min="9730" max="9731" width="13.7109375" style="203" customWidth="1"/>
    <col min="9732" max="9733" width="18.7109375" style="203" customWidth="1"/>
    <col min="9734" max="9984" width="9.140625" style="203"/>
    <col min="9985" max="9985" width="35.140625" style="203" customWidth="1"/>
    <col min="9986" max="9987" width="13.7109375" style="203" customWidth="1"/>
    <col min="9988" max="9989" width="18.7109375" style="203" customWidth="1"/>
    <col min="9990" max="10240" width="9.140625" style="203"/>
    <col min="10241" max="10241" width="35.140625" style="203" customWidth="1"/>
    <col min="10242" max="10243" width="13.7109375" style="203" customWidth="1"/>
    <col min="10244" max="10245" width="18.7109375" style="203" customWidth="1"/>
    <col min="10246" max="10496" width="9.140625" style="203"/>
    <col min="10497" max="10497" width="35.140625" style="203" customWidth="1"/>
    <col min="10498" max="10499" width="13.7109375" style="203" customWidth="1"/>
    <col min="10500" max="10501" width="18.7109375" style="203" customWidth="1"/>
    <col min="10502" max="10752" width="9.140625" style="203"/>
    <col min="10753" max="10753" width="35.140625" style="203" customWidth="1"/>
    <col min="10754" max="10755" width="13.7109375" style="203" customWidth="1"/>
    <col min="10756" max="10757" width="18.7109375" style="203" customWidth="1"/>
    <col min="10758" max="11008" width="9.140625" style="203"/>
    <col min="11009" max="11009" width="35.140625" style="203" customWidth="1"/>
    <col min="11010" max="11011" width="13.7109375" style="203" customWidth="1"/>
    <col min="11012" max="11013" width="18.7109375" style="203" customWidth="1"/>
    <col min="11014" max="11264" width="9.140625" style="203"/>
    <col min="11265" max="11265" width="35.140625" style="203" customWidth="1"/>
    <col min="11266" max="11267" width="13.7109375" style="203" customWidth="1"/>
    <col min="11268" max="11269" width="18.7109375" style="203" customWidth="1"/>
    <col min="11270" max="11520" width="9.140625" style="203"/>
    <col min="11521" max="11521" width="35.140625" style="203" customWidth="1"/>
    <col min="11522" max="11523" width="13.7109375" style="203" customWidth="1"/>
    <col min="11524" max="11525" width="18.7109375" style="203" customWidth="1"/>
    <col min="11526" max="11776" width="9.140625" style="203"/>
    <col min="11777" max="11777" width="35.140625" style="203" customWidth="1"/>
    <col min="11778" max="11779" width="13.7109375" style="203" customWidth="1"/>
    <col min="11780" max="11781" width="18.7109375" style="203" customWidth="1"/>
    <col min="11782" max="12032" width="9.140625" style="203"/>
    <col min="12033" max="12033" width="35.140625" style="203" customWidth="1"/>
    <col min="12034" max="12035" width="13.7109375" style="203" customWidth="1"/>
    <col min="12036" max="12037" width="18.7109375" style="203" customWidth="1"/>
    <col min="12038" max="12288" width="9.140625" style="203"/>
    <col min="12289" max="12289" width="35.140625" style="203" customWidth="1"/>
    <col min="12290" max="12291" width="13.7109375" style="203" customWidth="1"/>
    <col min="12292" max="12293" width="18.7109375" style="203" customWidth="1"/>
    <col min="12294" max="12544" width="9.140625" style="203"/>
    <col min="12545" max="12545" width="35.140625" style="203" customWidth="1"/>
    <col min="12546" max="12547" width="13.7109375" style="203" customWidth="1"/>
    <col min="12548" max="12549" width="18.7109375" style="203" customWidth="1"/>
    <col min="12550" max="12800" width="9.140625" style="203"/>
    <col min="12801" max="12801" width="35.140625" style="203" customWidth="1"/>
    <col min="12802" max="12803" width="13.7109375" style="203" customWidth="1"/>
    <col min="12804" max="12805" width="18.7109375" style="203" customWidth="1"/>
    <col min="12806" max="13056" width="9.140625" style="203"/>
    <col min="13057" max="13057" width="35.140625" style="203" customWidth="1"/>
    <col min="13058" max="13059" width="13.7109375" style="203" customWidth="1"/>
    <col min="13060" max="13061" width="18.7109375" style="203" customWidth="1"/>
    <col min="13062" max="13312" width="9.140625" style="203"/>
    <col min="13313" max="13313" width="35.140625" style="203" customWidth="1"/>
    <col min="13314" max="13315" width="13.7109375" style="203" customWidth="1"/>
    <col min="13316" max="13317" width="18.7109375" style="203" customWidth="1"/>
    <col min="13318" max="13568" width="9.140625" style="203"/>
    <col min="13569" max="13569" width="35.140625" style="203" customWidth="1"/>
    <col min="13570" max="13571" width="13.7109375" style="203" customWidth="1"/>
    <col min="13572" max="13573" width="18.7109375" style="203" customWidth="1"/>
    <col min="13574" max="13824" width="9.140625" style="203"/>
    <col min="13825" max="13825" width="35.140625" style="203" customWidth="1"/>
    <col min="13826" max="13827" width="13.7109375" style="203" customWidth="1"/>
    <col min="13828" max="13829" width="18.7109375" style="203" customWidth="1"/>
    <col min="13830" max="14080" width="9.140625" style="203"/>
    <col min="14081" max="14081" width="35.140625" style="203" customWidth="1"/>
    <col min="14082" max="14083" width="13.7109375" style="203" customWidth="1"/>
    <col min="14084" max="14085" width="18.7109375" style="203" customWidth="1"/>
    <col min="14086" max="14336" width="9.140625" style="203"/>
    <col min="14337" max="14337" width="35.140625" style="203" customWidth="1"/>
    <col min="14338" max="14339" width="13.7109375" style="203" customWidth="1"/>
    <col min="14340" max="14341" width="18.7109375" style="203" customWidth="1"/>
    <col min="14342" max="14592" width="9.140625" style="203"/>
    <col min="14593" max="14593" width="35.140625" style="203" customWidth="1"/>
    <col min="14594" max="14595" width="13.7109375" style="203" customWidth="1"/>
    <col min="14596" max="14597" width="18.7109375" style="203" customWidth="1"/>
    <col min="14598" max="14848" width="9.140625" style="203"/>
    <col min="14849" max="14849" width="35.140625" style="203" customWidth="1"/>
    <col min="14850" max="14851" width="13.7109375" style="203" customWidth="1"/>
    <col min="14852" max="14853" width="18.7109375" style="203" customWidth="1"/>
    <col min="14854" max="15104" width="9.140625" style="203"/>
    <col min="15105" max="15105" width="35.140625" style="203" customWidth="1"/>
    <col min="15106" max="15107" width="13.7109375" style="203" customWidth="1"/>
    <col min="15108" max="15109" width="18.7109375" style="203" customWidth="1"/>
    <col min="15110" max="15360" width="9.140625" style="203"/>
    <col min="15361" max="15361" width="35.140625" style="203" customWidth="1"/>
    <col min="15362" max="15363" width="13.7109375" style="203" customWidth="1"/>
    <col min="15364" max="15365" width="18.7109375" style="203" customWidth="1"/>
    <col min="15366" max="15616" width="9.140625" style="203"/>
    <col min="15617" max="15617" width="35.140625" style="203" customWidth="1"/>
    <col min="15618" max="15619" width="13.7109375" style="203" customWidth="1"/>
    <col min="15620" max="15621" width="18.7109375" style="203" customWidth="1"/>
    <col min="15622" max="15872" width="9.140625" style="203"/>
    <col min="15873" max="15873" width="35.140625" style="203" customWidth="1"/>
    <col min="15874" max="15875" width="13.7109375" style="203" customWidth="1"/>
    <col min="15876" max="15877" width="18.7109375" style="203" customWidth="1"/>
    <col min="15878" max="16128" width="9.140625" style="203"/>
    <col min="16129" max="16129" width="35.140625" style="203" customWidth="1"/>
    <col min="16130" max="16131" width="13.7109375" style="203" customWidth="1"/>
    <col min="16132" max="16133" width="18.7109375" style="203" customWidth="1"/>
    <col min="16134" max="16384" width="9.140625" style="203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407</v>
      </c>
      <c r="B3" s="291"/>
      <c r="C3" s="291"/>
      <c r="D3" s="291"/>
      <c r="E3" s="291"/>
      <c r="F3" s="291"/>
    </row>
    <row r="4" spans="1:6">
      <c r="A4" s="204" t="s">
        <v>72</v>
      </c>
      <c r="B4" s="290" t="s">
        <v>73</v>
      </c>
      <c r="C4" s="291"/>
      <c r="D4" s="291"/>
      <c r="E4" s="291"/>
      <c r="F4" s="291"/>
    </row>
    <row r="5" spans="1:6">
      <c r="A5" s="204" t="s">
        <v>408</v>
      </c>
      <c r="B5" s="290" t="s">
        <v>287</v>
      </c>
      <c r="C5" s="291"/>
      <c r="D5" s="291"/>
      <c r="E5" s="291"/>
      <c r="F5" s="291"/>
    </row>
    <row r="6" spans="1:6">
      <c r="A6" s="204" t="s">
        <v>286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22443.78</v>
      </c>
      <c r="C16" s="207">
        <v>1.4479900000000001</v>
      </c>
      <c r="D16" s="207">
        <v>81.48</v>
      </c>
      <c r="E16" s="207">
        <v>81.06</v>
      </c>
    </row>
    <row r="17" spans="1:5">
      <c r="A17" s="205" t="s">
        <v>89</v>
      </c>
      <c r="B17" s="207">
        <v>109.08</v>
      </c>
      <c r="C17" s="207">
        <v>7.0400000000000003E-3</v>
      </c>
      <c r="D17" s="207">
        <v>0.4</v>
      </c>
      <c r="E17" s="207">
        <v>0.39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1156.5</v>
      </c>
      <c r="C23" s="207">
        <v>7.4609999999999996E-2</v>
      </c>
      <c r="D23" s="207">
        <v>4.2</v>
      </c>
      <c r="E23" s="207">
        <v>4.18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2420</v>
      </c>
      <c r="C25" s="207">
        <v>0.15612999999999999</v>
      </c>
      <c r="D25" s="207">
        <v>8.7899999999999991</v>
      </c>
      <c r="E25" s="207">
        <v>8.74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26129.360000000001</v>
      </c>
      <c r="C27" s="208">
        <v>1.68577</v>
      </c>
      <c r="D27" s="208">
        <v>94.87</v>
      </c>
      <c r="E27" s="208">
        <v>94.37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783.88</v>
      </c>
      <c r="C30" s="207">
        <v>5.0569999999999997E-2</v>
      </c>
      <c r="D30" s="207">
        <v>2.85</v>
      </c>
      <c r="E30" s="207">
        <v>2.83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519.75</v>
      </c>
      <c r="C38" s="207">
        <v>3.3529999999999997E-2</v>
      </c>
      <c r="D38" s="207">
        <v>1.89</v>
      </c>
      <c r="E38" s="207">
        <v>1.88</v>
      </c>
    </row>
    <row r="39" spans="1:5">
      <c r="A39" s="204" t="s">
        <v>119</v>
      </c>
      <c r="B39" s="208">
        <v>1303.6300000000001</v>
      </c>
      <c r="C39" s="208">
        <v>8.4099999999999994E-2</v>
      </c>
      <c r="D39" s="208">
        <v>4.74</v>
      </c>
      <c r="E39" s="208">
        <v>4.71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111.99</v>
      </c>
      <c r="C41" s="207">
        <v>7.2300000000000003E-3</v>
      </c>
      <c r="D41" s="207">
        <v>0.41</v>
      </c>
      <c r="E41" s="207">
        <v>0.4</v>
      </c>
    </row>
    <row r="42" spans="1:5">
      <c r="A42" s="204" t="s">
        <v>121</v>
      </c>
      <c r="B42" s="208">
        <v>111.99</v>
      </c>
      <c r="C42" s="208">
        <v>7.2300000000000003E-3</v>
      </c>
      <c r="D42" s="208">
        <v>0.41</v>
      </c>
      <c r="E42" s="208">
        <v>0.4</v>
      </c>
    </row>
    <row r="43" spans="1:5">
      <c r="A43" s="204" t="s">
        <v>122</v>
      </c>
      <c r="B43" s="208">
        <v>27544.980000000003</v>
      </c>
      <c r="C43" s="208">
        <v>1.7770999999999999</v>
      </c>
      <c r="D43" s="208">
        <v>100.02</v>
      </c>
      <c r="E43" s="208">
        <v>99.48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204" t="s">
        <v>127</v>
      </c>
      <c r="B48" s="208">
        <v>0</v>
      </c>
      <c r="C48" s="208">
        <v>0</v>
      </c>
      <c r="D48" s="208">
        <v>0</v>
      </c>
      <c r="E48" s="208">
        <v>0</v>
      </c>
    </row>
    <row r="49" spans="1:5">
      <c r="A49" s="290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49.73</v>
      </c>
      <c r="C51" s="207">
        <v>3.2100000000000002E-3</v>
      </c>
      <c r="D51" s="207">
        <v>0.18</v>
      </c>
      <c r="E51" s="207">
        <v>0.18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204" t="s">
        <v>132</v>
      </c>
      <c r="B54" s="208">
        <v>49.73</v>
      </c>
      <c r="C54" s="208">
        <v>3.2100000000000002E-3</v>
      </c>
      <c r="D54" s="208">
        <v>0.18</v>
      </c>
      <c r="E54" s="208">
        <v>0.18</v>
      </c>
    </row>
    <row r="55" spans="1:5">
      <c r="A55" s="204" t="s">
        <v>133</v>
      </c>
      <c r="B55" s="208">
        <v>49.73</v>
      </c>
      <c r="C55" s="208">
        <v>3.2100000000000002E-3</v>
      </c>
      <c r="D55" s="208">
        <v>0.18</v>
      </c>
      <c r="E55" s="208">
        <v>0.18</v>
      </c>
    </row>
    <row r="56" spans="1:5">
      <c r="A56" s="204" t="s">
        <v>134</v>
      </c>
      <c r="B56" s="208">
        <v>27594.710000000003</v>
      </c>
      <c r="C56" s="208">
        <v>1.7803100000000001</v>
      </c>
      <c r="D56" s="208">
        <v>100.2</v>
      </c>
      <c r="E56" s="208">
        <v>99.66</v>
      </c>
    </row>
    <row r="57" spans="1:5">
      <c r="A57" s="290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91.5</v>
      </c>
      <c r="C59" s="207">
        <v>5.8999999999999999E-3</v>
      </c>
      <c r="D59" s="207">
        <v>0.33</v>
      </c>
      <c r="E59" s="207">
        <v>0.33</v>
      </c>
    </row>
    <row r="60" spans="1:5">
      <c r="A60" s="204" t="s">
        <v>282</v>
      </c>
      <c r="B60" s="208">
        <v>91.5</v>
      </c>
      <c r="C60" s="208">
        <v>5.8999999999999999E-3</v>
      </c>
      <c r="D60" s="208">
        <v>0.33</v>
      </c>
      <c r="E60" s="208">
        <v>0.33</v>
      </c>
    </row>
    <row r="61" spans="1:5">
      <c r="A61" s="204" t="s">
        <v>140</v>
      </c>
      <c r="B61" s="208">
        <v>27686.210000000003</v>
      </c>
      <c r="C61" s="208">
        <v>1.7862100000000001</v>
      </c>
      <c r="D61" s="208">
        <v>100.53</v>
      </c>
      <c r="E61" s="208">
        <v>99.99</v>
      </c>
    </row>
    <row r="63" spans="1:5">
      <c r="A63" s="290" t="s">
        <v>409</v>
      </c>
      <c r="B63" s="291"/>
      <c r="C63" s="291"/>
      <c r="D63" s="291"/>
      <c r="E63" s="29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12" customWidth="1"/>
    <col min="2" max="3" width="13.7109375" style="212" customWidth="1"/>
    <col min="4" max="5" width="18.7109375" style="212" customWidth="1"/>
    <col min="6" max="256" width="9.140625" style="212"/>
    <col min="257" max="257" width="35.140625" style="212" customWidth="1"/>
    <col min="258" max="259" width="13.7109375" style="212" customWidth="1"/>
    <col min="260" max="261" width="18.7109375" style="212" customWidth="1"/>
    <col min="262" max="512" width="9.140625" style="212"/>
    <col min="513" max="513" width="35.140625" style="212" customWidth="1"/>
    <col min="514" max="515" width="13.7109375" style="212" customWidth="1"/>
    <col min="516" max="517" width="18.7109375" style="212" customWidth="1"/>
    <col min="518" max="768" width="9.140625" style="212"/>
    <col min="769" max="769" width="35.140625" style="212" customWidth="1"/>
    <col min="770" max="771" width="13.7109375" style="212" customWidth="1"/>
    <col min="772" max="773" width="18.7109375" style="212" customWidth="1"/>
    <col min="774" max="1024" width="9.140625" style="212"/>
    <col min="1025" max="1025" width="35.140625" style="212" customWidth="1"/>
    <col min="1026" max="1027" width="13.7109375" style="212" customWidth="1"/>
    <col min="1028" max="1029" width="18.7109375" style="212" customWidth="1"/>
    <col min="1030" max="1280" width="9.140625" style="212"/>
    <col min="1281" max="1281" width="35.140625" style="212" customWidth="1"/>
    <col min="1282" max="1283" width="13.7109375" style="212" customWidth="1"/>
    <col min="1284" max="1285" width="18.7109375" style="212" customWidth="1"/>
    <col min="1286" max="1536" width="9.140625" style="212"/>
    <col min="1537" max="1537" width="35.140625" style="212" customWidth="1"/>
    <col min="1538" max="1539" width="13.7109375" style="212" customWidth="1"/>
    <col min="1540" max="1541" width="18.7109375" style="212" customWidth="1"/>
    <col min="1542" max="1792" width="9.140625" style="212"/>
    <col min="1793" max="1793" width="35.140625" style="212" customWidth="1"/>
    <col min="1794" max="1795" width="13.7109375" style="212" customWidth="1"/>
    <col min="1796" max="1797" width="18.7109375" style="212" customWidth="1"/>
    <col min="1798" max="2048" width="9.140625" style="212"/>
    <col min="2049" max="2049" width="35.140625" style="212" customWidth="1"/>
    <col min="2050" max="2051" width="13.7109375" style="212" customWidth="1"/>
    <col min="2052" max="2053" width="18.7109375" style="212" customWidth="1"/>
    <col min="2054" max="2304" width="9.140625" style="212"/>
    <col min="2305" max="2305" width="35.140625" style="212" customWidth="1"/>
    <col min="2306" max="2307" width="13.7109375" style="212" customWidth="1"/>
    <col min="2308" max="2309" width="18.7109375" style="212" customWidth="1"/>
    <col min="2310" max="2560" width="9.140625" style="212"/>
    <col min="2561" max="2561" width="35.140625" style="212" customWidth="1"/>
    <col min="2562" max="2563" width="13.7109375" style="212" customWidth="1"/>
    <col min="2564" max="2565" width="18.7109375" style="212" customWidth="1"/>
    <col min="2566" max="2816" width="9.140625" style="212"/>
    <col min="2817" max="2817" width="35.140625" style="212" customWidth="1"/>
    <col min="2818" max="2819" width="13.7109375" style="212" customWidth="1"/>
    <col min="2820" max="2821" width="18.7109375" style="212" customWidth="1"/>
    <col min="2822" max="3072" width="9.140625" style="212"/>
    <col min="3073" max="3073" width="35.140625" style="212" customWidth="1"/>
    <col min="3074" max="3075" width="13.7109375" style="212" customWidth="1"/>
    <col min="3076" max="3077" width="18.7109375" style="212" customWidth="1"/>
    <col min="3078" max="3328" width="9.140625" style="212"/>
    <col min="3329" max="3329" width="35.140625" style="212" customWidth="1"/>
    <col min="3330" max="3331" width="13.7109375" style="212" customWidth="1"/>
    <col min="3332" max="3333" width="18.7109375" style="212" customWidth="1"/>
    <col min="3334" max="3584" width="9.140625" style="212"/>
    <col min="3585" max="3585" width="35.140625" style="212" customWidth="1"/>
    <col min="3586" max="3587" width="13.7109375" style="212" customWidth="1"/>
    <col min="3588" max="3589" width="18.7109375" style="212" customWidth="1"/>
    <col min="3590" max="3840" width="9.140625" style="212"/>
    <col min="3841" max="3841" width="35.140625" style="212" customWidth="1"/>
    <col min="3842" max="3843" width="13.7109375" style="212" customWidth="1"/>
    <col min="3844" max="3845" width="18.7109375" style="212" customWidth="1"/>
    <col min="3846" max="4096" width="9.140625" style="212"/>
    <col min="4097" max="4097" width="35.140625" style="212" customWidth="1"/>
    <col min="4098" max="4099" width="13.7109375" style="212" customWidth="1"/>
    <col min="4100" max="4101" width="18.7109375" style="212" customWidth="1"/>
    <col min="4102" max="4352" width="9.140625" style="212"/>
    <col min="4353" max="4353" width="35.140625" style="212" customWidth="1"/>
    <col min="4354" max="4355" width="13.7109375" style="212" customWidth="1"/>
    <col min="4356" max="4357" width="18.7109375" style="212" customWidth="1"/>
    <col min="4358" max="4608" width="9.140625" style="212"/>
    <col min="4609" max="4609" width="35.140625" style="212" customWidth="1"/>
    <col min="4610" max="4611" width="13.7109375" style="212" customWidth="1"/>
    <col min="4612" max="4613" width="18.7109375" style="212" customWidth="1"/>
    <col min="4614" max="4864" width="9.140625" style="212"/>
    <col min="4865" max="4865" width="35.140625" style="212" customWidth="1"/>
    <col min="4866" max="4867" width="13.7109375" style="212" customWidth="1"/>
    <col min="4868" max="4869" width="18.7109375" style="212" customWidth="1"/>
    <col min="4870" max="5120" width="9.140625" style="212"/>
    <col min="5121" max="5121" width="35.140625" style="212" customWidth="1"/>
    <col min="5122" max="5123" width="13.7109375" style="212" customWidth="1"/>
    <col min="5124" max="5125" width="18.7109375" style="212" customWidth="1"/>
    <col min="5126" max="5376" width="9.140625" style="212"/>
    <col min="5377" max="5377" width="35.140625" style="212" customWidth="1"/>
    <col min="5378" max="5379" width="13.7109375" style="212" customWidth="1"/>
    <col min="5380" max="5381" width="18.7109375" style="212" customWidth="1"/>
    <col min="5382" max="5632" width="9.140625" style="212"/>
    <col min="5633" max="5633" width="35.140625" style="212" customWidth="1"/>
    <col min="5634" max="5635" width="13.7109375" style="212" customWidth="1"/>
    <col min="5636" max="5637" width="18.7109375" style="212" customWidth="1"/>
    <col min="5638" max="5888" width="9.140625" style="212"/>
    <col min="5889" max="5889" width="35.140625" style="212" customWidth="1"/>
    <col min="5890" max="5891" width="13.7109375" style="212" customWidth="1"/>
    <col min="5892" max="5893" width="18.7109375" style="212" customWidth="1"/>
    <col min="5894" max="6144" width="9.140625" style="212"/>
    <col min="6145" max="6145" width="35.140625" style="212" customWidth="1"/>
    <col min="6146" max="6147" width="13.7109375" style="212" customWidth="1"/>
    <col min="6148" max="6149" width="18.7109375" style="212" customWidth="1"/>
    <col min="6150" max="6400" width="9.140625" style="212"/>
    <col min="6401" max="6401" width="35.140625" style="212" customWidth="1"/>
    <col min="6402" max="6403" width="13.7109375" style="212" customWidth="1"/>
    <col min="6404" max="6405" width="18.7109375" style="212" customWidth="1"/>
    <col min="6406" max="6656" width="9.140625" style="212"/>
    <col min="6657" max="6657" width="35.140625" style="212" customWidth="1"/>
    <col min="6658" max="6659" width="13.7109375" style="212" customWidth="1"/>
    <col min="6660" max="6661" width="18.7109375" style="212" customWidth="1"/>
    <col min="6662" max="6912" width="9.140625" style="212"/>
    <col min="6913" max="6913" width="35.140625" style="212" customWidth="1"/>
    <col min="6914" max="6915" width="13.7109375" style="212" customWidth="1"/>
    <col min="6916" max="6917" width="18.7109375" style="212" customWidth="1"/>
    <col min="6918" max="7168" width="9.140625" style="212"/>
    <col min="7169" max="7169" width="35.140625" style="212" customWidth="1"/>
    <col min="7170" max="7171" width="13.7109375" style="212" customWidth="1"/>
    <col min="7172" max="7173" width="18.7109375" style="212" customWidth="1"/>
    <col min="7174" max="7424" width="9.140625" style="212"/>
    <col min="7425" max="7425" width="35.140625" style="212" customWidth="1"/>
    <col min="7426" max="7427" width="13.7109375" style="212" customWidth="1"/>
    <col min="7428" max="7429" width="18.7109375" style="212" customWidth="1"/>
    <col min="7430" max="7680" width="9.140625" style="212"/>
    <col min="7681" max="7681" width="35.140625" style="212" customWidth="1"/>
    <col min="7682" max="7683" width="13.7109375" style="212" customWidth="1"/>
    <col min="7684" max="7685" width="18.7109375" style="212" customWidth="1"/>
    <col min="7686" max="7936" width="9.140625" style="212"/>
    <col min="7937" max="7937" width="35.140625" style="212" customWidth="1"/>
    <col min="7938" max="7939" width="13.7109375" style="212" customWidth="1"/>
    <col min="7940" max="7941" width="18.7109375" style="212" customWidth="1"/>
    <col min="7942" max="8192" width="9.140625" style="212"/>
    <col min="8193" max="8193" width="35.140625" style="212" customWidth="1"/>
    <col min="8194" max="8195" width="13.7109375" style="212" customWidth="1"/>
    <col min="8196" max="8197" width="18.7109375" style="212" customWidth="1"/>
    <col min="8198" max="8448" width="9.140625" style="212"/>
    <col min="8449" max="8449" width="35.140625" style="212" customWidth="1"/>
    <col min="8450" max="8451" width="13.7109375" style="212" customWidth="1"/>
    <col min="8452" max="8453" width="18.7109375" style="212" customWidth="1"/>
    <col min="8454" max="8704" width="9.140625" style="212"/>
    <col min="8705" max="8705" width="35.140625" style="212" customWidth="1"/>
    <col min="8706" max="8707" width="13.7109375" style="212" customWidth="1"/>
    <col min="8708" max="8709" width="18.7109375" style="212" customWidth="1"/>
    <col min="8710" max="8960" width="9.140625" style="212"/>
    <col min="8961" max="8961" width="35.140625" style="212" customWidth="1"/>
    <col min="8962" max="8963" width="13.7109375" style="212" customWidth="1"/>
    <col min="8964" max="8965" width="18.7109375" style="212" customWidth="1"/>
    <col min="8966" max="9216" width="9.140625" style="212"/>
    <col min="9217" max="9217" width="35.140625" style="212" customWidth="1"/>
    <col min="9218" max="9219" width="13.7109375" style="212" customWidth="1"/>
    <col min="9220" max="9221" width="18.7109375" style="212" customWidth="1"/>
    <col min="9222" max="9472" width="9.140625" style="212"/>
    <col min="9473" max="9473" width="35.140625" style="212" customWidth="1"/>
    <col min="9474" max="9475" width="13.7109375" style="212" customWidth="1"/>
    <col min="9476" max="9477" width="18.7109375" style="212" customWidth="1"/>
    <col min="9478" max="9728" width="9.140625" style="212"/>
    <col min="9729" max="9729" width="35.140625" style="212" customWidth="1"/>
    <col min="9730" max="9731" width="13.7109375" style="212" customWidth="1"/>
    <col min="9732" max="9733" width="18.7109375" style="212" customWidth="1"/>
    <col min="9734" max="9984" width="9.140625" style="212"/>
    <col min="9985" max="9985" width="35.140625" style="212" customWidth="1"/>
    <col min="9986" max="9987" width="13.7109375" style="212" customWidth="1"/>
    <col min="9988" max="9989" width="18.7109375" style="212" customWidth="1"/>
    <col min="9990" max="10240" width="9.140625" style="212"/>
    <col min="10241" max="10241" width="35.140625" style="212" customWidth="1"/>
    <col min="10242" max="10243" width="13.7109375" style="212" customWidth="1"/>
    <col min="10244" max="10245" width="18.7109375" style="212" customWidth="1"/>
    <col min="10246" max="10496" width="9.140625" style="212"/>
    <col min="10497" max="10497" width="35.140625" style="212" customWidth="1"/>
    <col min="10498" max="10499" width="13.7109375" style="212" customWidth="1"/>
    <col min="10500" max="10501" width="18.7109375" style="212" customWidth="1"/>
    <col min="10502" max="10752" width="9.140625" style="212"/>
    <col min="10753" max="10753" width="35.140625" style="212" customWidth="1"/>
    <col min="10754" max="10755" width="13.7109375" style="212" customWidth="1"/>
    <col min="10756" max="10757" width="18.7109375" style="212" customWidth="1"/>
    <col min="10758" max="11008" width="9.140625" style="212"/>
    <col min="11009" max="11009" width="35.140625" style="212" customWidth="1"/>
    <col min="11010" max="11011" width="13.7109375" style="212" customWidth="1"/>
    <col min="11012" max="11013" width="18.7109375" style="212" customWidth="1"/>
    <col min="11014" max="11264" width="9.140625" style="212"/>
    <col min="11265" max="11265" width="35.140625" style="212" customWidth="1"/>
    <col min="11266" max="11267" width="13.7109375" style="212" customWidth="1"/>
    <col min="11268" max="11269" width="18.7109375" style="212" customWidth="1"/>
    <col min="11270" max="11520" width="9.140625" style="212"/>
    <col min="11521" max="11521" width="35.140625" style="212" customWidth="1"/>
    <col min="11522" max="11523" width="13.7109375" style="212" customWidth="1"/>
    <col min="11524" max="11525" width="18.7109375" style="212" customWidth="1"/>
    <col min="11526" max="11776" width="9.140625" style="212"/>
    <col min="11777" max="11777" width="35.140625" style="212" customWidth="1"/>
    <col min="11778" max="11779" width="13.7109375" style="212" customWidth="1"/>
    <col min="11780" max="11781" width="18.7109375" style="212" customWidth="1"/>
    <col min="11782" max="12032" width="9.140625" style="212"/>
    <col min="12033" max="12033" width="35.140625" style="212" customWidth="1"/>
    <col min="12034" max="12035" width="13.7109375" style="212" customWidth="1"/>
    <col min="12036" max="12037" width="18.7109375" style="212" customWidth="1"/>
    <col min="12038" max="12288" width="9.140625" style="212"/>
    <col min="12289" max="12289" width="35.140625" style="212" customWidth="1"/>
    <col min="12290" max="12291" width="13.7109375" style="212" customWidth="1"/>
    <col min="12292" max="12293" width="18.7109375" style="212" customWidth="1"/>
    <col min="12294" max="12544" width="9.140625" style="212"/>
    <col min="12545" max="12545" width="35.140625" style="212" customWidth="1"/>
    <col min="12546" max="12547" width="13.7109375" style="212" customWidth="1"/>
    <col min="12548" max="12549" width="18.7109375" style="212" customWidth="1"/>
    <col min="12550" max="12800" width="9.140625" style="212"/>
    <col min="12801" max="12801" width="35.140625" style="212" customWidth="1"/>
    <col min="12802" max="12803" width="13.7109375" style="212" customWidth="1"/>
    <col min="12804" max="12805" width="18.7109375" style="212" customWidth="1"/>
    <col min="12806" max="13056" width="9.140625" style="212"/>
    <col min="13057" max="13057" width="35.140625" style="212" customWidth="1"/>
    <col min="13058" max="13059" width="13.7109375" style="212" customWidth="1"/>
    <col min="13060" max="13061" width="18.7109375" style="212" customWidth="1"/>
    <col min="13062" max="13312" width="9.140625" style="212"/>
    <col min="13313" max="13313" width="35.140625" style="212" customWidth="1"/>
    <col min="13314" max="13315" width="13.7109375" style="212" customWidth="1"/>
    <col min="13316" max="13317" width="18.7109375" style="212" customWidth="1"/>
    <col min="13318" max="13568" width="9.140625" style="212"/>
    <col min="13569" max="13569" width="35.140625" style="212" customWidth="1"/>
    <col min="13570" max="13571" width="13.7109375" style="212" customWidth="1"/>
    <col min="13572" max="13573" width="18.7109375" style="212" customWidth="1"/>
    <col min="13574" max="13824" width="9.140625" style="212"/>
    <col min="13825" max="13825" width="35.140625" style="212" customWidth="1"/>
    <col min="13826" max="13827" width="13.7109375" style="212" customWidth="1"/>
    <col min="13828" max="13829" width="18.7109375" style="212" customWidth="1"/>
    <col min="13830" max="14080" width="9.140625" style="212"/>
    <col min="14081" max="14081" width="35.140625" style="212" customWidth="1"/>
    <col min="14082" max="14083" width="13.7109375" style="212" customWidth="1"/>
    <col min="14084" max="14085" width="18.7109375" style="212" customWidth="1"/>
    <col min="14086" max="14336" width="9.140625" style="212"/>
    <col min="14337" max="14337" width="35.140625" style="212" customWidth="1"/>
    <col min="14338" max="14339" width="13.7109375" style="212" customWidth="1"/>
    <col min="14340" max="14341" width="18.7109375" style="212" customWidth="1"/>
    <col min="14342" max="14592" width="9.140625" style="212"/>
    <col min="14593" max="14593" width="35.140625" style="212" customWidth="1"/>
    <col min="14594" max="14595" width="13.7109375" style="212" customWidth="1"/>
    <col min="14596" max="14597" width="18.7109375" style="212" customWidth="1"/>
    <col min="14598" max="14848" width="9.140625" style="212"/>
    <col min="14849" max="14849" width="35.140625" style="212" customWidth="1"/>
    <col min="14850" max="14851" width="13.7109375" style="212" customWidth="1"/>
    <col min="14852" max="14853" width="18.7109375" style="212" customWidth="1"/>
    <col min="14854" max="15104" width="9.140625" style="212"/>
    <col min="15105" max="15105" width="35.140625" style="212" customWidth="1"/>
    <col min="15106" max="15107" width="13.7109375" style="212" customWidth="1"/>
    <col min="15108" max="15109" width="18.7109375" style="212" customWidth="1"/>
    <col min="15110" max="15360" width="9.140625" style="212"/>
    <col min="15361" max="15361" width="35.140625" style="212" customWidth="1"/>
    <col min="15362" max="15363" width="13.7109375" style="212" customWidth="1"/>
    <col min="15364" max="15365" width="18.7109375" style="212" customWidth="1"/>
    <col min="15366" max="15616" width="9.140625" style="212"/>
    <col min="15617" max="15617" width="35.140625" style="212" customWidth="1"/>
    <col min="15618" max="15619" width="13.7109375" style="212" customWidth="1"/>
    <col min="15620" max="15621" width="18.7109375" style="212" customWidth="1"/>
    <col min="15622" max="15872" width="9.140625" style="212"/>
    <col min="15873" max="15873" width="35.140625" style="212" customWidth="1"/>
    <col min="15874" max="15875" width="13.7109375" style="212" customWidth="1"/>
    <col min="15876" max="15877" width="18.7109375" style="212" customWidth="1"/>
    <col min="15878" max="16128" width="9.140625" style="212"/>
    <col min="16129" max="16129" width="35.140625" style="212" customWidth="1"/>
    <col min="16130" max="16131" width="13.7109375" style="212" customWidth="1"/>
    <col min="16132" max="16133" width="18.7109375" style="212" customWidth="1"/>
    <col min="16134" max="16384" width="9.140625" style="212"/>
  </cols>
  <sheetData>
    <row r="1" spans="1:6">
      <c r="A1" s="323" t="s">
        <v>291</v>
      </c>
      <c r="B1" s="293"/>
      <c r="C1" s="293"/>
      <c r="D1" s="293"/>
      <c r="E1" s="293"/>
      <c r="F1" s="293"/>
    </row>
    <row r="2" spans="1:6">
      <c r="A2" s="323" t="s">
        <v>290</v>
      </c>
      <c r="B2" s="293"/>
      <c r="C2" s="293"/>
      <c r="D2" s="293"/>
      <c r="E2" s="293"/>
      <c r="F2" s="293"/>
    </row>
    <row r="3" spans="1:6">
      <c r="A3" s="323" t="s">
        <v>418</v>
      </c>
      <c r="B3" s="293"/>
      <c r="C3" s="293"/>
      <c r="D3" s="293"/>
      <c r="E3" s="293"/>
      <c r="F3" s="293"/>
    </row>
    <row r="4" spans="1:6">
      <c r="A4" s="324" t="s">
        <v>72</v>
      </c>
      <c r="B4" s="323" t="s">
        <v>73</v>
      </c>
      <c r="C4" s="293"/>
      <c r="D4" s="293"/>
      <c r="E4" s="293"/>
      <c r="F4" s="293"/>
    </row>
    <row r="5" spans="1:6">
      <c r="A5" s="324" t="s">
        <v>419</v>
      </c>
      <c r="B5" s="323" t="s">
        <v>287</v>
      </c>
      <c r="C5" s="293"/>
      <c r="D5" s="293"/>
      <c r="E5" s="293"/>
      <c r="F5" s="293"/>
    </row>
    <row r="6" spans="1:6">
      <c r="A6" s="324" t="s">
        <v>286</v>
      </c>
      <c r="B6" s="219" t="s">
        <v>76</v>
      </c>
    </row>
    <row r="7" spans="1:6">
      <c r="A7" s="325" t="s">
        <v>7</v>
      </c>
      <c r="B7" s="325" t="s">
        <v>77</v>
      </c>
      <c r="C7" s="325" t="s">
        <v>78</v>
      </c>
      <c r="D7" s="325" t="s">
        <v>285</v>
      </c>
      <c r="E7" s="325" t="s">
        <v>284</v>
      </c>
    </row>
    <row r="8" spans="1:6">
      <c r="A8" s="323" t="s">
        <v>283</v>
      </c>
      <c r="B8" s="293"/>
      <c r="C8" s="293"/>
      <c r="D8" s="293"/>
      <c r="E8" s="293"/>
    </row>
    <row r="9" spans="1:6">
      <c r="A9" s="219" t="s">
        <v>81</v>
      </c>
      <c r="B9" s="221">
        <v>0</v>
      </c>
      <c r="C9" s="221">
        <v>0</v>
      </c>
      <c r="D9" s="221">
        <v>0</v>
      </c>
      <c r="E9" s="221">
        <v>0</v>
      </c>
    </row>
    <row r="10" spans="1:6">
      <c r="A10" s="219" t="s">
        <v>82</v>
      </c>
      <c r="B10" s="221">
        <v>0</v>
      </c>
      <c r="C10" s="221">
        <v>0</v>
      </c>
      <c r="D10" s="221">
        <v>0</v>
      </c>
      <c r="E10" s="221">
        <v>0</v>
      </c>
    </row>
    <row r="11" spans="1:6">
      <c r="A11" s="219" t="s">
        <v>83</v>
      </c>
    </row>
    <row r="12" spans="1:6">
      <c r="A12" s="219" t="s">
        <v>84</v>
      </c>
      <c r="B12" s="221">
        <v>0</v>
      </c>
      <c r="C12" s="221">
        <v>0</v>
      </c>
      <c r="D12" s="221">
        <v>0</v>
      </c>
      <c r="E12" s="221">
        <v>0</v>
      </c>
    </row>
    <row r="13" spans="1:6">
      <c r="A13" s="219" t="s">
        <v>85</v>
      </c>
      <c r="B13" s="221">
        <v>0</v>
      </c>
      <c r="C13" s="221">
        <v>0</v>
      </c>
      <c r="D13" s="221">
        <v>0</v>
      </c>
      <c r="E13" s="221">
        <v>0</v>
      </c>
    </row>
    <row r="14" spans="1:6">
      <c r="A14" s="219" t="s">
        <v>86</v>
      </c>
      <c r="B14" s="221">
        <v>0</v>
      </c>
      <c r="C14" s="221">
        <v>0</v>
      </c>
      <c r="D14" s="221">
        <v>0</v>
      </c>
      <c r="E14" s="221">
        <v>0</v>
      </c>
    </row>
    <row r="15" spans="1:6">
      <c r="A15" s="219" t="s">
        <v>87</v>
      </c>
      <c r="B15" s="221">
        <v>0</v>
      </c>
      <c r="C15" s="221">
        <v>0</v>
      </c>
      <c r="D15" s="221">
        <v>0</v>
      </c>
      <c r="E15" s="221">
        <v>0</v>
      </c>
    </row>
    <row r="16" spans="1:6">
      <c r="A16" s="219" t="s">
        <v>241</v>
      </c>
      <c r="B16" s="221">
        <v>22334.41</v>
      </c>
      <c r="C16" s="221">
        <v>1.44093</v>
      </c>
      <c r="D16" s="221">
        <v>82.87</v>
      </c>
      <c r="E16" s="221">
        <v>82.39</v>
      </c>
    </row>
    <row r="17" spans="1:5">
      <c r="A17" s="219" t="s">
        <v>89</v>
      </c>
      <c r="B17" s="221">
        <v>118.8</v>
      </c>
      <c r="C17" s="221">
        <v>7.6600000000000001E-3</v>
      </c>
      <c r="D17" s="221">
        <v>0.44</v>
      </c>
      <c r="E17" s="221">
        <v>0.44</v>
      </c>
    </row>
    <row r="18" spans="1:5">
      <c r="A18" s="219" t="s">
        <v>242</v>
      </c>
      <c r="B18" s="221">
        <v>0</v>
      </c>
      <c r="C18" s="221">
        <v>0</v>
      </c>
      <c r="D18" s="221">
        <v>0</v>
      </c>
      <c r="E18" s="221">
        <v>0</v>
      </c>
    </row>
    <row r="19" spans="1:5">
      <c r="A19" s="219" t="s">
        <v>91</v>
      </c>
      <c r="B19" s="221">
        <v>0</v>
      </c>
      <c r="C19" s="221">
        <v>0</v>
      </c>
      <c r="D19" s="221">
        <v>0</v>
      </c>
      <c r="E19" s="221">
        <v>0</v>
      </c>
    </row>
    <row r="20" spans="1:5">
      <c r="A20" s="219" t="s">
        <v>92</v>
      </c>
      <c r="B20" s="221">
        <v>0</v>
      </c>
      <c r="C20" s="221">
        <v>0</v>
      </c>
      <c r="D20" s="221">
        <v>0</v>
      </c>
      <c r="E20" s="221">
        <v>0</v>
      </c>
    </row>
    <row r="21" spans="1:5">
      <c r="A21" s="219" t="s">
        <v>243</v>
      </c>
      <c r="B21" s="221">
        <v>0</v>
      </c>
      <c r="C21" s="221">
        <v>0</v>
      </c>
      <c r="D21" s="221">
        <v>0</v>
      </c>
      <c r="E21" s="221">
        <v>0</v>
      </c>
    </row>
    <row r="22" spans="1:5">
      <c r="A22" s="219" t="s">
        <v>244</v>
      </c>
    </row>
    <row r="23" spans="1:5">
      <c r="A23" s="219" t="s">
        <v>245</v>
      </c>
      <c r="B23" s="221">
        <v>1156.5</v>
      </c>
      <c r="C23" s="221">
        <v>7.4609999999999996E-2</v>
      </c>
      <c r="D23" s="221">
        <v>4.29</v>
      </c>
      <c r="E23" s="221">
        <v>4.2699999999999996</v>
      </c>
    </row>
    <row r="24" spans="1:5">
      <c r="A24" s="219" t="s">
        <v>246</v>
      </c>
      <c r="B24" s="221">
        <v>0</v>
      </c>
      <c r="C24" s="221">
        <v>0</v>
      </c>
      <c r="D24" s="221">
        <v>0</v>
      </c>
      <c r="E24" s="221">
        <v>0</v>
      </c>
    </row>
    <row r="25" spans="1:5">
      <c r="A25" s="219" t="s">
        <v>247</v>
      </c>
      <c r="B25" s="221">
        <v>2114.48</v>
      </c>
      <c r="C25" s="221">
        <v>0.13642000000000001</v>
      </c>
      <c r="D25" s="221">
        <v>7.85</v>
      </c>
      <c r="E25" s="221">
        <v>7.8</v>
      </c>
    </row>
    <row r="26" spans="1:5">
      <c r="A26" s="219" t="s">
        <v>248</v>
      </c>
      <c r="B26" s="221">
        <v>0</v>
      </c>
      <c r="C26" s="221">
        <v>0</v>
      </c>
      <c r="D26" s="221">
        <v>0</v>
      </c>
      <c r="E26" s="221">
        <v>0</v>
      </c>
    </row>
    <row r="27" spans="1:5">
      <c r="A27" s="324" t="s">
        <v>219</v>
      </c>
      <c r="B27" s="326">
        <v>25724.19</v>
      </c>
      <c r="C27" s="326">
        <v>1.6596200000000001</v>
      </c>
      <c r="D27" s="326">
        <v>95.45</v>
      </c>
      <c r="E27" s="326">
        <v>94.9</v>
      </c>
    </row>
    <row r="28" spans="1:5">
      <c r="A28" s="323" t="s">
        <v>105</v>
      </c>
      <c r="B28" s="293"/>
      <c r="C28" s="293"/>
      <c r="D28" s="293"/>
      <c r="E28" s="293"/>
    </row>
    <row r="29" spans="1:5">
      <c r="A29" s="219" t="s">
        <v>249</v>
      </c>
      <c r="B29" s="221">
        <v>0</v>
      </c>
      <c r="C29" s="221">
        <v>0</v>
      </c>
      <c r="D29" s="221">
        <v>0</v>
      </c>
      <c r="E29" s="221">
        <v>0</v>
      </c>
    </row>
    <row r="30" spans="1:5">
      <c r="A30" s="219" t="s">
        <v>250</v>
      </c>
      <c r="B30" s="221">
        <v>771.73</v>
      </c>
      <c r="C30" s="221">
        <v>4.9790000000000001E-2</v>
      </c>
      <c r="D30" s="221">
        <v>2.86</v>
      </c>
      <c r="E30" s="221">
        <v>2.85</v>
      </c>
    </row>
    <row r="31" spans="1:5">
      <c r="A31" s="219" t="s">
        <v>251</v>
      </c>
      <c r="B31" s="221">
        <v>0</v>
      </c>
      <c r="C31" s="221">
        <v>0</v>
      </c>
      <c r="D31" s="221">
        <v>0</v>
      </c>
      <c r="E31" s="221">
        <v>0</v>
      </c>
    </row>
    <row r="32" spans="1:5">
      <c r="A32" s="219" t="s">
        <v>252</v>
      </c>
      <c r="B32" s="221">
        <v>0</v>
      </c>
      <c r="C32" s="221">
        <v>0</v>
      </c>
      <c r="D32" s="221">
        <v>0</v>
      </c>
      <c r="E32" s="221">
        <v>0</v>
      </c>
    </row>
    <row r="33" spans="1:5">
      <c r="A33" s="219" t="s">
        <v>253</v>
      </c>
      <c r="B33" s="221">
        <v>0</v>
      </c>
      <c r="C33" s="221">
        <v>0</v>
      </c>
      <c r="D33" s="221">
        <v>0</v>
      </c>
      <c r="E33" s="221">
        <v>0</v>
      </c>
    </row>
    <row r="34" spans="1:5">
      <c r="A34" s="219" t="s">
        <v>254</v>
      </c>
      <c r="B34" s="221">
        <v>0</v>
      </c>
      <c r="C34" s="221">
        <v>0</v>
      </c>
      <c r="D34" s="221">
        <v>0</v>
      </c>
      <c r="E34" s="221">
        <v>0</v>
      </c>
    </row>
    <row r="35" spans="1:5">
      <c r="A35" s="219" t="s">
        <v>255</v>
      </c>
      <c r="B35" s="221">
        <v>0</v>
      </c>
      <c r="C35" s="221">
        <v>0</v>
      </c>
      <c r="D35" s="221">
        <v>0</v>
      </c>
      <c r="E35" s="221">
        <v>0</v>
      </c>
    </row>
    <row r="36" spans="1:5">
      <c r="A36" s="219" t="s">
        <v>256</v>
      </c>
      <c r="B36" s="221">
        <v>0</v>
      </c>
      <c r="C36" s="221">
        <v>0</v>
      </c>
      <c r="D36" s="221">
        <v>0</v>
      </c>
      <c r="E36" s="221">
        <v>0</v>
      </c>
    </row>
    <row r="37" spans="1:5">
      <c r="A37" s="219" t="s">
        <v>397</v>
      </c>
      <c r="B37" s="221">
        <v>0</v>
      </c>
      <c r="C37" s="221">
        <v>0</v>
      </c>
      <c r="D37" s="221">
        <v>0</v>
      </c>
      <c r="E37" s="221">
        <v>0</v>
      </c>
    </row>
    <row r="38" spans="1:5">
      <c r="A38" s="219" t="s">
        <v>117</v>
      </c>
      <c r="B38" s="221">
        <v>378</v>
      </c>
      <c r="C38" s="221">
        <v>2.4389999999999998E-2</v>
      </c>
      <c r="D38" s="221">
        <v>1.4</v>
      </c>
      <c r="E38" s="221">
        <v>1.39</v>
      </c>
    </row>
    <row r="39" spans="1:5">
      <c r="A39" s="324" t="s">
        <v>119</v>
      </c>
      <c r="B39" s="326">
        <v>1149.73</v>
      </c>
      <c r="C39" s="326">
        <v>7.4179999999999996E-2</v>
      </c>
      <c r="D39" s="326">
        <v>4.26</v>
      </c>
      <c r="E39" s="326">
        <v>4.24</v>
      </c>
    </row>
    <row r="40" spans="1:5">
      <c r="A40" s="323" t="s">
        <v>30</v>
      </c>
      <c r="B40" s="293"/>
      <c r="C40" s="293"/>
      <c r="D40" s="293"/>
      <c r="E40" s="293"/>
    </row>
    <row r="41" spans="1:5">
      <c r="A41" s="219" t="s">
        <v>258</v>
      </c>
      <c r="B41" s="221">
        <v>75.760000000000005</v>
      </c>
      <c r="C41" s="221">
        <v>4.8799999999999998E-3</v>
      </c>
      <c r="D41" s="221">
        <v>0.28000000000000003</v>
      </c>
      <c r="E41" s="221">
        <v>0.28000000000000003</v>
      </c>
    </row>
    <row r="42" spans="1:5">
      <c r="A42" s="324" t="s">
        <v>121</v>
      </c>
      <c r="B42" s="326">
        <v>75.760000000000005</v>
      </c>
      <c r="C42" s="326">
        <v>4.8799999999999998E-3</v>
      </c>
      <c r="D42" s="326">
        <v>0.28000000000000003</v>
      </c>
      <c r="E42" s="326">
        <v>0.28000000000000003</v>
      </c>
    </row>
    <row r="43" spans="1:5">
      <c r="A43" s="324" t="s">
        <v>122</v>
      </c>
      <c r="B43" s="326">
        <v>26949.679999999997</v>
      </c>
      <c r="C43" s="326">
        <v>1.73868</v>
      </c>
      <c r="D43" s="326">
        <v>99.99</v>
      </c>
      <c r="E43" s="326">
        <v>99.42</v>
      </c>
    </row>
    <row r="44" spans="1:5">
      <c r="A44" s="323" t="s">
        <v>123</v>
      </c>
      <c r="B44" s="293"/>
      <c r="C44" s="293"/>
      <c r="D44" s="293"/>
      <c r="E44" s="293"/>
    </row>
    <row r="45" spans="1:5">
      <c r="A45" s="219" t="s">
        <v>259</v>
      </c>
      <c r="B45" s="221">
        <v>0</v>
      </c>
      <c r="C45" s="221">
        <v>0</v>
      </c>
      <c r="D45" s="221">
        <v>0</v>
      </c>
      <c r="E45" s="221">
        <v>0</v>
      </c>
    </row>
    <row r="46" spans="1:5">
      <c r="A46" s="219" t="s">
        <v>260</v>
      </c>
      <c r="B46" s="221">
        <v>0</v>
      </c>
      <c r="C46" s="221">
        <v>0</v>
      </c>
      <c r="D46" s="221">
        <v>0</v>
      </c>
      <c r="E46" s="221">
        <v>0</v>
      </c>
    </row>
    <row r="47" spans="1:5">
      <c r="A47" s="219" t="s">
        <v>261</v>
      </c>
      <c r="B47" s="221">
        <v>0</v>
      </c>
      <c r="C47" s="221">
        <v>0</v>
      </c>
      <c r="D47" s="221">
        <v>0</v>
      </c>
      <c r="E47" s="221">
        <v>0</v>
      </c>
    </row>
    <row r="48" spans="1:5">
      <c r="A48" s="324" t="s">
        <v>127</v>
      </c>
      <c r="B48" s="326">
        <v>0</v>
      </c>
      <c r="C48" s="326">
        <v>0</v>
      </c>
      <c r="D48" s="326">
        <v>0</v>
      </c>
      <c r="E48" s="326">
        <v>0</v>
      </c>
    </row>
    <row r="49" spans="1:5">
      <c r="A49" s="323" t="s">
        <v>128</v>
      </c>
      <c r="B49" s="293"/>
      <c r="C49" s="293"/>
      <c r="D49" s="293"/>
      <c r="E49" s="293"/>
    </row>
    <row r="50" spans="1:5" ht="22.5">
      <c r="A50" s="219" t="s">
        <v>262</v>
      </c>
      <c r="B50" s="221">
        <v>0</v>
      </c>
      <c r="C50" s="221">
        <v>0</v>
      </c>
      <c r="D50" s="221">
        <v>0</v>
      </c>
      <c r="E50" s="221">
        <v>0</v>
      </c>
    </row>
    <row r="51" spans="1:5">
      <c r="A51" s="219" t="s">
        <v>263</v>
      </c>
      <c r="B51" s="221">
        <v>54.16</v>
      </c>
      <c r="C51" s="221">
        <v>3.49E-3</v>
      </c>
      <c r="D51" s="221">
        <v>0.2</v>
      </c>
      <c r="E51" s="221">
        <v>0.2</v>
      </c>
    </row>
    <row r="52" spans="1:5">
      <c r="A52" s="219" t="s">
        <v>264</v>
      </c>
      <c r="B52" s="221">
        <v>0</v>
      </c>
      <c r="C52" s="221">
        <v>0</v>
      </c>
      <c r="D52" s="221">
        <v>0</v>
      </c>
      <c r="E52" s="221">
        <v>0</v>
      </c>
    </row>
    <row r="53" spans="1:5">
      <c r="A53" s="219" t="s">
        <v>265</v>
      </c>
      <c r="B53" s="221">
        <v>0</v>
      </c>
      <c r="C53" s="221">
        <v>0</v>
      </c>
      <c r="D53" s="221">
        <v>0</v>
      </c>
      <c r="E53" s="221">
        <v>0</v>
      </c>
    </row>
    <row r="54" spans="1:5">
      <c r="A54" s="324" t="s">
        <v>132</v>
      </c>
      <c r="B54" s="326">
        <v>54.16</v>
      </c>
      <c r="C54" s="326">
        <v>3.49E-3</v>
      </c>
      <c r="D54" s="326">
        <v>0.2</v>
      </c>
      <c r="E54" s="326">
        <v>0.2</v>
      </c>
    </row>
    <row r="55" spans="1:5">
      <c r="A55" s="324" t="s">
        <v>133</v>
      </c>
      <c r="B55" s="326">
        <v>54.16</v>
      </c>
      <c r="C55" s="326">
        <v>3.49E-3</v>
      </c>
      <c r="D55" s="326">
        <v>0.2</v>
      </c>
      <c r="E55" s="326">
        <v>0.2</v>
      </c>
    </row>
    <row r="56" spans="1:5">
      <c r="A56" s="324" t="s">
        <v>134</v>
      </c>
      <c r="B56" s="326">
        <v>27003.839999999997</v>
      </c>
      <c r="C56" s="326">
        <v>1.74217</v>
      </c>
      <c r="D56" s="326">
        <v>100.19</v>
      </c>
      <c r="E56" s="326">
        <v>99.62</v>
      </c>
    </row>
    <row r="57" spans="1:5">
      <c r="A57" s="323" t="s">
        <v>135</v>
      </c>
      <c r="B57" s="293"/>
      <c r="C57" s="293"/>
      <c r="D57" s="293"/>
      <c r="E57" s="293"/>
    </row>
    <row r="58" spans="1:5">
      <c r="A58" s="219" t="s">
        <v>136</v>
      </c>
      <c r="B58" s="221">
        <v>0</v>
      </c>
      <c r="C58" s="221">
        <v>0</v>
      </c>
      <c r="D58" s="221">
        <v>0</v>
      </c>
      <c r="E58" s="221">
        <v>0</v>
      </c>
    </row>
    <row r="59" spans="1:5">
      <c r="A59" s="219" t="s">
        <v>137</v>
      </c>
      <c r="B59" s="221">
        <v>104.88</v>
      </c>
      <c r="C59" s="221">
        <v>6.77E-3</v>
      </c>
      <c r="D59" s="221">
        <v>0.39</v>
      </c>
      <c r="E59" s="221">
        <v>0.39</v>
      </c>
    </row>
    <row r="60" spans="1:5">
      <c r="A60" s="324" t="s">
        <v>282</v>
      </c>
      <c r="B60" s="326">
        <v>104.88</v>
      </c>
      <c r="C60" s="326">
        <v>6.77E-3</v>
      </c>
      <c r="D60" s="326">
        <v>0.39</v>
      </c>
      <c r="E60" s="326">
        <v>0.39</v>
      </c>
    </row>
    <row r="61" spans="1:5">
      <c r="A61" s="324" t="s">
        <v>140</v>
      </c>
      <c r="B61" s="326">
        <v>27108.719999999998</v>
      </c>
      <c r="C61" s="326">
        <v>1.7489399999999999</v>
      </c>
      <c r="D61" s="326">
        <v>100.58</v>
      </c>
      <c r="E61" s="326">
        <v>100.01</v>
      </c>
    </row>
    <row r="63" spans="1:5">
      <c r="A63" s="323" t="s">
        <v>51</v>
      </c>
      <c r="B63" s="293"/>
      <c r="C63" s="293"/>
      <c r="D63" s="293"/>
      <c r="E63" s="293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T47"/>
  <sheetViews>
    <sheetView showGridLines="0" zoomScaleNormal="100" workbookViewId="0">
      <selection sqref="A1:D1"/>
    </sheetView>
  </sheetViews>
  <sheetFormatPr defaultColWidth="12.5703125" defaultRowHeight="12.75"/>
  <cols>
    <col min="1" max="1" width="49.85546875" style="41" customWidth="1"/>
    <col min="2" max="3" width="13.7109375" style="41" customWidth="1"/>
    <col min="4" max="4" width="9.42578125" style="41" customWidth="1"/>
    <col min="5" max="256" width="12.5703125" style="41"/>
    <col min="257" max="257" width="49.85546875" style="41" customWidth="1"/>
    <col min="258" max="259" width="13.7109375" style="41" customWidth="1"/>
    <col min="260" max="260" width="9.42578125" style="41" customWidth="1"/>
    <col min="261" max="512" width="12.5703125" style="41"/>
    <col min="513" max="513" width="49.85546875" style="41" customWidth="1"/>
    <col min="514" max="515" width="13.7109375" style="41" customWidth="1"/>
    <col min="516" max="516" width="9.42578125" style="41" customWidth="1"/>
    <col min="517" max="768" width="12.5703125" style="41"/>
    <col min="769" max="769" width="49.85546875" style="41" customWidth="1"/>
    <col min="770" max="771" width="13.7109375" style="41" customWidth="1"/>
    <col min="772" max="772" width="9.42578125" style="41" customWidth="1"/>
    <col min="773" max="1024" width="12.5703125" style="41"/>
    <col min="1025" max="1025" width="49.85546875" style="41" customWidth="1"/>
    <col min="1026" max="1027" width="13.7109375" style="41" customWidth="1"/>
    <col min="1028" max="1028" width="9.42578125" style="41" customWidth="1"/>
    <col min="1029" max="1280" width="12.5703125" style="41"/>
    <col min="1281" max="1281" width="49.85546875" style="41" customWidth="1"/>
    <col min="1282" max="1283" width="13.7109375" style="41" customWidth="1"/>
    <col min="1284" max="1284" width="9.42578125" style="41" customWidth="1"/>
    <col min="1285" max="1536" width="12.5703125" style="41"/>
    <col min="1537" max="1537" width="49.85546875" style="41" customWidth="1"/>
    <col min="1538" max="1539" width="13.7109375" style="41" customWidth="1"/>
    <col min="1540" max="1540" width="9.42578125" style="41" customWidth="1"/>
    <col min="1541" max="1792" width="12.5703125" style="41"/>
    <col min="1793" max="1793" width="49.85546875" style="41" customWidth="1"/>
    <col min="1794" max="1795" width="13.7109375" style="41" customWidth="1"/>
    <col min="1796" max="1796" width="9.42578125" style="41" customWidth="1"/>
    <col min="1797" max="2048" width="12.5703125" style="41"/>
    <col min="2049" max="2049" width="49.85546875" style="41" customWidth="1"/>
    <col min="2050" max="2051" width="13.7109375" style="41" customWidth="1"/>
    <col min="2052" max="2052" width="9.42578125" style="41" customWidth="1"/>
    <col min="2053" max="2304" width="12.5703125" style="41"/>
    <col min="2305" max="2305" width="49.85546875" style="41" customWidth="1"/>
    <col min="2306" max="2307" width="13.7109375" style="41" customWidth="1"/>
    <col min="2308" max="2308" width="9.42578125" style="41" customWidth="1"/>
    <col min="2309" max="2560" width="12.5703125" style="41"/>
    <col min="2561" max="2561" width="49.85546875" style="41" customWidth="1"/>
    <col min="2562" max="2563" width="13.7109375" style="41" customWidth="1"/>
    <col min="2564" max="2564" width="9.42578125" style="41" customWidth="1"/>
    <col min="2565" max="2816" width="12.5703125" style="41"/>
    <col min="2817" max="2817" width="49.85546875" style="41" customWidth="1"/>
    <col min="2818" max="2819" width="13.7109375" style="41" customWidth="1"/>
    <col min="2820" max="2820" width="9.42578125" style="41" customWidth="1"/>
    <col min="2821" max="3072" width="12.5703125" style="41"/>
    <col min="3073" max="3073" width="49.85546875" style="41" customWidth="1"/>
    <col min="3074" max="3075" width="13.7109375" style="41" customWidth="1"/>
    <col min="3076" max="3076" width="9.42578125" style="41" customWidth="1"/>
    <col min="3077" max="3328" width="12.5703125" style="41"/>
    <col min="3329" max="3329" width="49.85546875" style="41" customWidth="1"/>
    <col min="3330" max="3331" width="13.7109375" style="41" customWidth="1"/>
    <col min="3332" max="3332" width="9.42578125" style="41" customWidth="1"/>
    <col min="3333" max="3584" width="12.5703125" style="41"/>
    <col min="3585" max="3585" width="49.85546875" style="41" customWidth="1"/>
    <col min="3586" max="3587" width="13.7109375" style="41" customWidth="1"/>
    <col min="3588" max="3588" width="9.42578125" style="41" customWidth="1"/>
    <col min="3589" max="3840" width="12.5703125" style="41"/>
    <col min="3841" max="3841" width="49.85546875" style="41" customWidth="1"/>
    <col min="3842" max="3843" width="13.7109375" style="41" customWidth="1"/>
    <col min="3844" max="3844" width="9.42578125" style="41" customWidth="1"/>
    <col min="3845" max="4096" width="12.5703125" style="41"/>
    <col min="4097" max="4097" width="49.85546875" style="41" customWidth="1"/>
    <col min="4098" max="4099" width="13.7109375" style="41" customWidth="1"/>
    <col min="4100" max="4100" width="9.42578125" style="41" customWidth="1"/>
    <col min="4101" max="4352" width="12.5703125" style="41"/>
    <col min="4353" max="4353" width="49.85546875" style="41" customWidth="1"/>
    <col min="4354" max="4355" width="13.7109375" style="41" customWidth="1"/>
    <col min="4356" max="4356" width="9.42578125" style="41" customWidth="1"/>
    <col min="4357" max="4608" width="12.5703125" style="41"/>
    <col min="4609" max="4609" width="49.85546875" style="41" customWidth="1"/>
    <col min="4610" max="4611" width="13.7109375" style="41" customWidth="1"/>
    <col min="4612" max="4612" width="9.42578125" style="41" customWidth="1"/>
    <col min="4613" max="4864" width="12.5703125" style="41"/>
    <col min="4865" max="4865" width="49.85546875" style="41" customWidth="1"/>
    <col min="4866" max="4867" width="13.7109375" style="41" customWidth="1"/>
    <col min="4868" max="4868" width="9.42578125" style="41" customWidth="1"/>
    <col min="4869" max="5120" width="12.5703125" style="41"/>
    <col min="5121" max="5121" width="49.85546875" style="41" customWidth="1"/>
    <col min="5122" max="5123" width="13.7109375" style="41" customWidth="1"/>
    <col min="5124" max="5124" width="9.42578125" style="41" customWidth="1"/>
    <col min="5125" max="5376" width="12.5703125" style="41"/>
    <col min="5377" max="5377" width="49.85546875" style="41" customWidth="1"/>
    <col min="5378" max="5379" width="13.7109375" style="41" customWidth="1"/>
    <col min="5380" max="5380" width="9.42578125" style="41" customWidth="1"/>
    <col min="5381" max="5632" width="12.5703125" style="41"/>
    <col min="5633" max="5633" width="49.85546875" style="41" customWidth="1"/>
    <col min="5634" max="5635" width="13.7109375" style="41" customWidth="1"/>
    <col min="5636" max="5636" width="9.42578125" style="41" customWidth="1"/>
    <col min="5637" max="5888" width="12.5703125" style="41"/>
    <col min="5889" max="5889" width="49.85546875" style="41" customWidth="1"/>
    <col min="5890" max="5891" width="13.7109375" style="41" customWidth="1"/>
    <col min="5892" max="5892" width="9.42578125" style="41" customWidth="1"/>
    <col min="5893" max="6144" width="12.5703125" style="41"/>
    <col min="6145" max="6145" width="49.85546875" style="41" customWidth="1"/>
    <col min="6146" max="6147" width="13.7109375" style="41" customWidth="1"/>
    <col min="6148" max="6148" width="9.42578125" style="41" customWidth="1"/>
    <col min="6149" max="6400" width="12.5703125" style="41"/>
    <col min="6401" max="6401" width="49.85546875" style="41" customWidth="1"/>
    <col min="6402" max="6403" width="13.7109375" style="41" customWidth="1"/>
    <col min="6404" max="6404" width="9.42578125" style="41" customWidth="1"/>
    <col min="6405" max="6656" width="12.5703125" style="41"/>
    <col min="6657" max="6657" width="49.85546875" style="41" customWidth="1"/>
    <col min="6658" max="6659" width="13.7109375" style="41" customWidth="1"/>
    <col min="6660" max="6660" width="9.42578125" style="41" customWidth="1"/>
    <col min="6661" max="6912" width="12.5703125" style="41"/>
    <col min="6913" max="6913" width="49.85546875" style="41" customWidth="1"/>
    <col min="6914" max="6915" width="13.7109375" style="41" customWidth="1"/>
    <col min="6916" max="6916" width="9.42578125" style="41" customWidth="1"/>
    <col min="6917" max="7168" width="12.5703125" style="41"/>
    <col min="7169" max="7169" width="49.85546875" style="41" customWidth="1"/>
    <col min="7170" max="7171" width="13.7109375" style="41" customWidth="1"/>
    <col min="7172" max="7172" width="9.42578125" style="41" customWidth="1"/>
    <col min="7173" max="7424" width="12.5703125" style="41"/>
    <col min="7425" max="7425" width="49.85546875" style="41" customWidth="1"/>
    <col min="7426" max="7427" width="13.7109375" style="41" customWidth="1"/>
    <col min="7428" max="7428" width="9.42578125" style="41" customWidth="1"/>
    <col min="7429" max="7680" width="12.5703125" style="41"/>
    <col min="7681" max="7681" width="49.85546875" style="41" customWidth="1"/>
    <col min="7682" max="7683" width="13.7109375" style="41" customWidth="1"/>
    <col min="7684" max="7684" width="9.42578125" style="41" customWidth="1"/>
    <col min="7685" max="7936" width="12.5703125" style="41"/>
    <col min="7937" max="7937" width="49.85546875" style="41" customWidth="1"/>
    <col min="7938" max="7939" width="13.7109375" style="41" customWidth="1"/>
    <col min="7940" max="7940" width="9.42578125" style="41" customWidth="1"/>
    <col min="7941" max="8192" width="12.5703125" style="41"/>
    <col min="8193" max="8193" width="49.85546875" style="41" customWidth="1"/>
    <col min="8194" max="8195" width="13.7109375" style="41" customWidth="1"/>
    <col min="8196" max="8196" width="9.42578125" style="41" customWidth="1"/>
    <col min="8197" max="8448" width="12.5703125" style="41"/>
    <col min="8449" max="8449" width="49.85546875" style="41" customWidth="1"/>
    <col min="8450" max="8451" width="13.7109375" style="41" customWidth="1"/>
    <col min="8452" max="8452" width="9.42578125" style="41" customWidth="1"/>
    <col min="8453" max="8704" width="12.5703125" style="41"/>
    <col min="8705" max="8705" width="49.85546875" style="41" customWidth="1"/>
    <col min="8706" max="8707" width="13.7109375" style="41" customWidth="1"/>
    <col min="8708" max="8708" width="9.42578125" style="41" customWidth="1"/>
    <col min="8709" max="8960" width="12.5703125" style="41"/>
    <col min="8961" max="8961" width="49.85546875" style="41" customWidth="1"/>
    <col min="8962" max="8963" width="13.7109375" style="41" customWidth="1"/>
    <col min="8964" max="8964" width="9.42578125" style="41" customWidth="1"/>
    <col min="8965" max="9216" width="12.5703125" style="41"/>
    <col min="9217" max="9217" width="49.85546875" style="41" customWidth="1"/>
    <col min="9218" max="9219" width="13.7109375" style="41" customWidth="1"/>
    <col min="9220" max="9220" width="9.42578125" style="41" customWidth="1"/>
    <col min="9221" max="9472" width="12.5703125" style="41"/>
    <col min="9473" max="9473" width="49.85546875" style="41" customWidth="1"/>
    <col min="9474" max="9475" width="13.7109375" style="41" customWidth="1"/>
    <col min="9476" max="9476" width="9.42578125" style="41" customWidth="1"/>
    <col min="9477" max="9728" width="12.5703125" style="41"/>
    <col min="9729" max="9729" width="49.85546875" style="41" customWidth="1"/>
    <col min="9730" max="9731" width="13.7109375" style="41" customWidth="1"/>
    <col min="9732" max="9732" width="9.42578125" style="41" customWidth="1"/>
    <col min="9733" max="9984" width="12.5703125" style="41"/>
    <col min="9985" max="9985" width="49.85546875" style="41" customWidth="1"/>
    <col min="9986" max="9987" width="13.7109375" style="41" customWidth="1"/>
    <col min="9988" max="9988" width="9.42578125" style="41" customWidth="1"/>
    <col min="9989" max="10240" width="12.5703125" style="41"/>
    <col min="10241" max="10241" width="49.85546875" style="41" customWidth="1"/>
    <col min="10242" max="10243" width="13.7109375" style="41" customWidth="1"/>
    <col min="10244" max="10244" width="9.42578125" style="41" customWidth="1"/>
    <col min="10245" max="10496" width="12.5703125" style="41"/>
    <col min="10497" max="10497" width="49.85546875" style="41" customWidth="1"/>
    <col min="10498" max="10499" width="13.7109375" style="41" customWidth="1"/>
    <col min="10500" max="10500" width="9.42578125" style="41" customWidth="1"/>
    <col min="10501" max="10752" width="12.5703125" style="41"/>
    <col min="10753" max="10753" width="49.85546875" style="41" customWidth="1"/>
    <col min="10754" max="10755" width="13.7109375" style="41" customWidth="1"/>
    <col min="10756" max="10756" width="9.42578125" style="41" customWidth="1"/>
    <col min="10757" max="11008" width="12.5703125" style="41"/>
    <col min="11009" max="11009" width="49.85546875" style="41" customWidth="1"/>
    <col min="11010" max="11011" width="13.7109375" style="41" customWidth="1"/>
    <col min="11012" max="11012" width="9.42578125" style="41" customWidth="1"/>
    <col min="11013" max="11264" width="12.5703125" style="41"/>
    <col min="11265" max="11265" width="49.85546875" style="41" customWidth="1"/>
    <col min="11266" max="11267" width="13.7109375" style="41" customWidth="1"/>
    <col min="11268" max="11268" width="9.42578125" style="41" customWidth="1"/>
    <col min="11269" max="11520" width="12.5703125" style="41"/>
    <col min="11521" max="11521" width="49.85546875" style="41" customWidth="1"/>
    <col min="11522" max="11523" width="13.7109375" style="41" customWidth="1"/>
    <col min="11524" max="11524" width="9.42578125" style="41" customWidth="1"/>
    <col min="11525" max="11776" width="12.5703125" style="41"/>
    <col min="11777" max="11777" width="49.85546875" style="41" customWidth="1"/>
    <col min="11778" max="11779" width="13.7109375" style="41" customWidth="1"/>
    <col min="11780" max="11780" width="9.42578125" style="41" customWidth="1"/>
    <col min="11781" max="12032" width="12.5703125" style="41"/>
    <col min="12033" max="12033" width="49.85546875" style="41" customWidth="1"/>
    <col min="12034" max="12035" width="13.7109375" style="41" customWidth="1"/>
    <col min="12036" max="12036" width="9.42578125" style="41" customWidth="1"/>
    <col min="12037" max="12288" width="12.5703125" style="41"/>
    <col min="12289" max="12289" width="49.85546875" style="41" customWidth="1"/>
    <col min="12290" max="12291" width="13.7109375" style="41" customWidth="1"/>
    <col min="12292" max="12292" width="9.42578125" style="41" customWidth="1"/>
    <col min="12293" max="12544" width="12.5703125" style="41"/>
    <col min="12545" max="12545" width="49.85546875" style="41" customWidth="1"/>
    <col min="12546" max="12547" width="13.7109375" style="41" customWidth="1"/>
    <col min="12548" max="12548" width="9.42578125" style="41" customWidth="1"/>
    <col min="12549" max="12800" width="12.5703125" style="41"/>
    <col min="12801" max="12801" width="49.85546875" style="41" customWidth="1"/>
    <col min="12802" max="12803" width="13.7109375" style="41" customWidth="1"/>
    <col min="12804" max="12804" width="9.42578125" style="41" customWidth="1"/>
    <col min="12805" max="13056" width="12.5703125" style="41"/>
    <col min="13057" max="13057" width="49.85546875" style="41" customWidth="1"/>
    <col min="13058" max="13059" width="13.7109375" style="41" customWidth="1"/>
    <col min="13060" max="13060" width="9.42578125" style="41" customWidth="1"/>
    <col min="13061" max="13312" width="12.5703125" style="41"/>
    <col min="13313" max="13313" width="49.85546875" style="41" customWidth="1"/>
    <col min="13314" max="13315" width="13.7109375" style="41" customWidth="1"/>
    <col min="13316" max="13316" width="9.42578125" style="41" customWidth="1"/>
    <col min="13317" max="13568" width="12.5703125" style="41"/>
    <col min="13569" max="13569" width="49.85546875" style="41" customWidth="1"/>
    <col min="13570" max="13571" width="13.7109375" style="41" customWidth="1"/>
    <col min="13572" max="13572" width="9.42578125" style="41" customWidth="1"/>
    <col min="13573" max="13824" width="12.5703125" style="41"/>
    <col min="13825" max="13825" width="49.85546875" style="41" customWidth="1"/>
    <col min="13826" max="13827" width="13.7109375" style="41" customWidth="1"/>
    <col min="13828" max="13828" width="9.42578125" style="41" customWidth="1"/>
    <col min="13829" max="14080" width="12.5703125" style="41"/>
    <col min="14081" max="14081" width="49.85546875" style="41" customWidth="1"/>
    <col min="14082" max="14083" width="13.7109375" style="41" customWidth="1"/>
    <col min="14084" max="14084" width="9.42578125" style="41" customWidth="1"/>
    <col min="14085" max="14336" width="12.5703125" style="41"/>
    <col min="14337" max="14337" width="49.85546875" style="41" customWidth="1"/>
    <col min="14338" max="14339" width="13.7109375" style="41" customWidth="1"/>
    <col min="14340" max="14340" width="9.42578125" style="41" customWidth="1"/>
    <col min="14341" max="14592" width="12.5703125" style="41"/>
    <col min="14593" max="14593" width="49.85546875" style="41" customWidth="1"/>
    <col min="14594" max="14595" width="13.7109375" style="41" customWidth="1"/>
    <col min="14596" max="14596" width="9.42578125" style="41" customWidth="1"/>
    <col min="14597" max="14848" width="12.5703125" style="41"/>
    <col min="14849" max="14849" width="49.85546875" style="41" customWidth="1"/>
    <col min="14850" max="14851" width="13.7109375" style="41" customWidth="1"/>
    <col min="14852" max="14852" width="9.42578125" style="41" customWidth="1"/>
    <col min="14853" max="15104" width="12.5703125" style="41"/>
    <col min="15105" max="15105" width="49.85546875" style="41" customWidth="1"/>
    <col min="15106" max="15107" width="13.7109375" style="41" customWidth="1"/>
    <col min="15108" max="15108" width="9.42578125" style="41" customWidth="1"/>
    <col min="15109" max="15360" width="12.5703125" style="41"/>
    <col min="15361" max="15361" width="49.85546875" style="41" customWidth="1"/>
    <col min="15362" max="15363" width="13.7109375" style="41" customWidth="1"/>
    <col min="15364" max="15364" width="9.42578125" style="41" customWidth="1"/>
    <col min="15365" max="15616" width="12.5703125" style="41"/>
    <col min="15617" max="15617" width="49.85546875" style="41" customWidth="1"/>
    <col min="15618" max="15619" width="13.7109375" style="41" customWidth="1"/>
    <col min="15620" max="15620" width="9.42578125" style="41" customWidth="1"/>
    <col min="15621" max="15872" width="12.5703125" style="41"/>
    <col min="15873" max="15873" width="49.85546875" style="41" customWidth="1"/>
    <col min="15874" max="15875" width="13.7109375" style="41" customWidth="1"/>
    <col min="15876" max="15876" width="9.42578125" style="41" customWidth="1"/>
    <col min="15877" max="16128" width="12.5703125" style="41"/>
    <col min="16129" max="16129" width="49.85546875" style="41" customWidth="1"/>
    <col min="16130" max="16131" width="13.7109375" style="41" customWidth="1"/>
    <col min="16132" max="16132" width="9.42578125" style="41" customWidth="1"/>
    <col min="16133" max="16384" width="12.5703125" style="41"/>
  </cols>
  <sheetData>
    <row r="1" spans="1:254" ht="13.5">
      <c r="A1" s="255" t="s">
        <v>0</v>
      </c>
      <c r="B1" s="255"/>
      <c r="C1" s="255"/>
      <c r="D1" s="255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</row>
    <row r="2" spans="1:254" ht="13.5">
      <c r="A2" s="255" t="s">
        <v>1</v>
      </c>
      <c r="B2" s="255"/>
      <c r="C2" s="255"/>
      <c r="D2" s="25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</row>
    <row r="3" spans="1:254" ht="13.5">
      <c r="A3" s="255" t="s">
        <v>212</v>
      </c>
      <c r="B3" s="255"/>
      <c r="C3" s="255"/>
      <c r="D3" s="25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spans="1:254" ht="13.5">
      <c r="A4" s="255" t="s">
        <v>2</v>
      </c>
      <c r="B4" s="255"/>
      <c r="C4" s="255"/>
      <c r="D4" s="25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</row>
    <row r="5" spans="1:254" ht="14.25" thickBot="1">
      <c r="A5" s="42" t="s">
        <v>3</v>
      </c>
      <c r="B5" s="43">
        <v>4200</v>
      </c>
      <c r="C5" s="44" t="s">
        <v>213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spans="1:254" ht="13.5">
      <c r="A6" s="45"/>
      <c r="B6" s="46" t="s">
        <v>5</v>
      </c>
      <c r="C6" s="47" t="s">
        <v>199</v>
      </c>
      <c r="D6" s="48" t="s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spans="1:254" ht="13.5">
      <c r="A7" s="49" t="s">
        <v>7</v>
      </c>
      <c r="B7" s="40"/>
      <c r="C7" s="40"/>
      <c r="D7" s="50" t="s">
        <v>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</row>
    <row r="8" spans="1:254" ht="14.25" thickBot="1">
      <c r="A8" s="51"/>
      <c r="B8" s="52" t="s">
        <v>214</v>
      </c>
      <c r="C8" s="52" t="s">
        <v>10</v>
      </c>
      <c r="D8" s="52" t="s">
        <v>11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</row>
    <row r="9" spans="1:254" ht="13.5">
      <c r="A9" s="49" t="s">
        <v>215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</row>
    <row r="10" spans="1:254" ht="13.5">
      <c r="A10" s="44" t="s">
        <v>216</v>
      </c>
      <c r="B10" s="41">
        <v>3243</v>
      </c>
      <c r="C10" s="41">
        <v>0.77</v>
      </c>
      <c r="D10" s="53">
        <v>0.67439339708609369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</row>
    <row r="11" spans="1:254" ht="13.5">
      <c r="A11" s="44" t="s">
        <v>217</v>
      </c>
      <c r="B11" s="41">
        <v>79.2</v>
      </c>
      <c r="C11" s="41">
        <v>0.02</v>
      </c>
      <c r="D11" s="53">
        <v>1.6469922000992482E-2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</row>
    <row r="12" spans="1:254" ht="13.5">
      <c r="A12" s="44" t="s">
        <v>218</v>
      </c>
      <c r="B12" s="41">
        <v>756</v>
      </c>
      <c r="C12" s="41">
        <v>0.18</v>
      </c>
      <c r="D12" s="53">
        <v>0.15721289182765549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</row>
    <row r="13" spans="1:254" ht="13.5">
      <c r="A13" s="54" t="s">
        <v>219</v>
      </c>
      <c r="B13" s="55">
        <v>4078.2</v>
      </c>
      <c r="C13" s="55">
        <v>0.97</v>
      </c>
      <c r="D13" s="56">
        <v>0.84807621091474183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</row>
    <row r="14" spans="1:254" ht="13.5">
      <c r="A14" s="49" t="s">
        <v>19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</row>
    <row r="15" spans="1:254" ht="13.5">
      <c r="A15" s="44" t="s">
        <v>20</v>
      </c>
      <c r="B15" s="41">
        <v>0</v>
      </c>
      <c r="C15" s="41">
        <v>0</v>
      </c>
      <c r="D15" s="53"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</row>
    <row r="16" spans="1:254" ht="13.5">
      <c r="A16" s="44" t="s">
        <v>21</v>
      </c>
      <c r="B16" s="41">
        <v>0</v>
      </c>
      <c r="C16" s="41">
        <v>0</v>
      </c>
      <c r="D16" s="53"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</row>
    <row r="17" spans="1:254" ht="13.5">
      <c r="A17" s="44" t="s">
        <v>22</v>
      </c>
      <c r="B17" s="41">
        <v>122.35</v>
      </c>
      <c r="C17" s="41">
        <v>0.03</v>
      </c>
      <c r="D17" s="53">
        <v>2.5443118141684727E-2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</row>
    <row r="18" spans="1:254" ht="13.5">
      <c r="A18" s="44" t="s">
        <v>23</v>
      </c>
      <c r="B18" s="41">
        <v>315</v>
      </c>
      <c r="C18" s="41">
        <v>0.08</v>
      </c>
      <c r="D18" s="53">
        <v>6.5505371594856462E-2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</row>
    <row r="19" spans="1:254" ht="13.5">
      <c r="A19" s="44" t="s">
        <v>24</v>
      </c>
      <c r="B19" s="41">
        <v>0</v>
      </c>
      <c r="C19" s="41">
        <v>0</v>
      </c>
      <c r="D19" s="53"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</row>
    <row r="20" spans="1:254" ht="13.5">
      <c r="A20" s="44" t="s">
        <v>25</v>
      </c>
      <c r="B20" s="41">
        <v>168.08</v>
      </c>
      <c r="C20" s="41">
        <v>0.04</v>
      </c>
      <c r="D20" s="53">
        <v>3.4952834468772932E-2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</row>
    <row r="21" spans="1:254" ht="13.5">
      <c r="A21" s="44" t="s">
        <v>26</v>
      </c>
      <c r="B21" s="41">
        <v>0</v>
      </c>
      <c r="C21" s="41">
        <v>0</v>
      </c>
      <c r="D21" s="53"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ht="13.5">
      <c r="A22" s="44" t="s">
        <v>27</v>
      </c>
      <c r="B22" s="41">
        <v>0</v>
      </c>
      <c r="C22" s="41">
        <v>0</v>
      </c>
      <c r="D22" s="53"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</row>
    <row r="23" spans="1:254" ht="13.5">
      <c r="A23" s="44" t="s">
        <v>28</v>
      </c>
      <c r="B23" s="41">
        <v>0</v>
      </c>
      <c r="C23" s="41">
        <v>0</v>
      </c>
      <c r="D23" s="53"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</row>
    <row r="24" spans="1:254" ht="13.5">
      <c r="A24" s="57" t="s">
        <v>29</v>
      </c>
      <c r="B24" s="58">
        <v>605.42999999999995</v>
      </c>
      <c r="C24" s="58">
        <v>0.15</v>
      </c>
      <c r="D24" s="59">
        <v>0.12590132420531414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>
      <c r="A25" s="49" t="s">
        <v>30</v>
      </c>
    </row>
    <row r="26" spans="1:254" ht="13.5">
      <c r="A26" s="44" t="s">
        <v>31</v>
      </c>
      <c r="B26" s="41">
        <v>89.025942864051927</v>
      </c>
      <c r="C26" s="41">
        <v>0.02</v>
      </c>
      <c r="D26" s="53">
        <v>1.8513261806006924E-2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</row>
    <row r="27" spans="1:254" ht="13.5">
      <c r="A27" s="44" t="s">
        <v>32</v>
      </c>
      <c r="B27" s="41">
        <v>89.025942864051927</v>
      </c>
      <c r="C27" s="41">
        <v>0.02</v>
      </c>
      <c r="D27" s="53">
        <v>1.8513261806006924E-2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</row>
    <row r="28" spans="1:254" s="60" customFormat="1">
      <c r="A28" s="54" t="s">
        <v>33</v>
      </c>
      <c r="B28" s="55">
        <v>4772.6559428640521</v>
      </c>
      <c r="C28" s="55">
        <v>1.1399999999999999</v>
      </c>
      <c r="D28" s="56">
        <v>0.99249079692606279</v>
      </c>
    </row>
    <row r="29" spans="1:254">
      <c r="A29" s="49" t="s">
        <v>34</v>
      </c>
    </row>
    <row r="30" spans="1:254">
      <c r="A30" s="44" t="s">
        <v>35</v>
      </c>
      <c r="B30" s="41">
        <v>0</v>
      </c>
      <c r="C30" s="41">
        <v>0</v>
      </c>
      <c r="D30" s="53">
        <v>0</v>
      </c>
    </row>
    <row r="31" spans="1:254">
      <c r="A31" s="44" t="s">
        <v>36</v>
      </c>
      <c r="B31" s="41">
        <v>0</v>
      </c>
      <c r="C31" s="41">
        <v>0</v>
      </c>
      <c r="D31" s="53">
        <v>0</v>
      </c>
    </row>
    <row r="32" spans="1:254">
      <c r="A32" s="44" t="s">
        <v>37</v>
      </c>
      <c r="B32" s="41">
        <v>0</v>
      </c>
      <c r="C32" s="41">
        <v>0</v>
      </c>
      <c r="D32" s="53">
        <v>0</v>
      </c>
    </row>
    <row r="33" spans="1:254">
      <c r="A33" s="44" t="s">
        <v>38</v>
      </c>
      <c r="B33" s="41">
        <v>0</v>
      </c>
      <c r="C33" s="41">
        <v>0</v>
      </c>
      <c r="D33" s="53">
        <v>0</v>
      </c>
    </row>
    <row r="34" spans="1:254" ht="13.5">
      <c r="A34" s="57" t="s">
        <v>39</v>
      </c>
      <c r="B34" s="58">
        <v>0</v>
      </c>
      <c r="C34" s="58">
        <v>0</v>
      </c>
      <c r="D34" s="59">
        <v>0</v>
      </c>
      <c r="E34" s="44"/>
      <c r="H34" s="53"/>
      <c r="I34" s="44"/>
      <c r="L34" s="53"/>
      <c r="M34" s="44"/>
      <c r="P34" s="53"/>
      <c r="Q34" s="44"/>
      <c r="T34" s="53"/>
      <c r="U34" s="44"/>
      <c r="X34" s="53"/>
      <c r="Y34" s="44"/>
      <c r="AB34" s="53"/>
      <c r="AC34" s="44"/>
      <c r="AF34" s="53"/>
      <c r="AG34" s="44"/>
      <c r="AJ34" s="53"/>
      <c r="AK34" s="44"/>
      <c r="AN34" s="53"/>
      <c r="AO34" s="44"/>
      <c r="AR34" s="53"/>
      <c r="AS34" s="44"/>
      <c r="AV34" s="53"/>
      <c r="AW34" s="44"/>
      <c r="AZ34" s="53"/>
      <c r="BA34" s="44"/>
      <c r="BD34" s="53"/>
      <c r="BE34" s="44"/>
      <c r="BH34" s="53"/>
      <c r="BI34" s="44"/>
      <c r="BL34" s="53"/>
      <c r="BM34" s="44"/>
      <c r="BP34" s="53"/>
      <c r="BQ34" s="44"/>
      <c r="BT34" s="53"/>
      <c r="BU34" s="44"/>
      <c r="BX34" s="53"/>
      <c r="BY34" s="44"/>
      <c r="CB34" s="53"/>
      <c r="CC34" s="44"/>
      <c r="CF34" s="53"/>
      <c r="CG34" s="44"/>
      <c r="CJ34" s="53"/>
      <c r="CK34" s="44"/>
      <c r="CN34" s="53"/>
      <c r="CO34" s="44"/>
      <c r="CR34" s="53"/>
      <c r="CS34" s="44"/>
      <c r="CV34" s="53"/>
      <c r="CW34" s="44"/>
      <c r="CZ34" s="53"/>
      <c r="DA34" s="44"/>
      <c r="DD34" s="53"/>
      <c r="DE34" s="44"/>
      <c r="DH34" s="53"/>
      <c r="DI34" s="44"/>
      <c r="DL34" s="53"/>
      <c r="DM34" s="44"/>
      <c r="DP34" s="53"/>
      <c r="DQ34" s="44"/>
      <c r="DT34" s="53"/>
      <c r="DU34" s="44"/>
      <c r="DX34" s="53"/>
      <c r="DY34" s="44"/>
      <c r="EB34" s="53"/>
      <c r="EC34" s="44"/>
      <c r="EF34" s="53"/>
      <c r="EG34" s="44"/>
      <c r="EJ34" s="53"/>
      <c r="EK34" s="44"/>
      <c r="EN34" s="53"/>
      <c r="EO34" s="44"/>
      <c r="ER34" s="53"/>
      <c r="ES34" s="44"/>
      <c r="EV34" s="53"/>
      <c r="EW34" s="44"/>
      <c r="EZ34" s="53"/>
      <c r="FA34" s="44"/>
      <c r="FD34" s="53"/>
      <c r="FE34" s="44"/>
      <c r="FH34" s="53"/>
      <c r="FI34" s="44"/>
      <c r="FL34" s="53"/>
      <c r="FM34" s="44"/>
      <c r="FP34" s="53"/>
      <c r="FQ34" s="44"/>
      <c r="FT34" s="53"/>
      <c r="FU34" s="44"/>
      <c r="FX34" s="53"/>
      <c r="FY34" s="44"/>
      <c r="GB34" s="53"/>
      <c r="GC34" s="44"/>
      <c r="GF34" s="53"/>
      <c r="GG34" s="44"/>
      <c r="GJ34" s="53"/>
      <c r="GK34" s="44"/>
      <c r="GN34" s="53"/>
      <c r="GO34" s="44"/>
      <c r="GR34" s="53"/>
      <c r="GS34" s="44"/>
      <c r="GV34" s="53"/>
      <c r="GW34" s="44"/>
      <c r="GZ34" s="53"/>
      <c r="HA34" s="44"/>
      <c r="HD34" s="53"/>
      <c r="HE34" s="44"/>
      <c r="HH34" s="53"/>
      <c r="HI34" s="44"/>
      <c r="HL34" s="53"/>
      <c r="HM34" s="44"/>
      <c r="HP34" s="53"/>
      <c r="HQ34" s="44"/>
      <c r="HT34" s="53"/>
      <c r="HU34" s="44"/>
      <c r="HX34" s="53"/>
      <c r="HY34" s="44"/>
      <c r="IB34" s="53"/>
      <c r="IC34" s="44"/>
      <c r="IF34" s="53"/>
      <c r="IG34" s="44"/>
      <c r="IJ34" s="53"/>
      <c r="IK34" s="40"/>
      <c r="IL34" s="40"/>
      <c r="IM34" s="40"/>
      <c r="IN34" s="40"/>
      <c r="IO34" s="40"/>
      <c r="IP34" s="40"/>
      <c r="IQ34" s="40"/>
      <c r="IR34" s="40"/>
      <c r="IS34" s="40"/>
      <c r="IT34" s="40"/>
    </row>
    <row r="35" spans="1:254" ht="13.5">
      <c r="A35" s="49" t="s">
        <v>40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</row>
    <row r="36" spans="1:254" ht="13.5">
      <c r="A36" s="44" t="s">
        <v>41</v>
      </c>
      <c r="B36" s="41">
        <v>0</v>
      </c>
      <c r="C36" s="41">
        <v>0</v>
      </c>
      <c r="D36" s="53">
        <v>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</row>
    <row r="37" spans="1:254" ht="13.5">
      <c r="A37" s="44" t="s">
        <v>42</v>
      </c>
      <c r="B37" s="41">
        <v>36.11</v>
      </c>
      <c r="C37" s="41">
        <v>0.01</v>
      </c>
      <c r="D37" s="53">
        <v>7.5092030739373544E-3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</row>
    <row r="38" spans="1:254" ht="13.5">
      <c r="A38" s="44" t="s">
        <v>43</v>
      </c>
      <c r="B38" s="41">
        <v>0</v>
      </c>
      <c r="C38" s="41">
        <v>0</v>
      </c>
      <c r="D38" s="53"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</row>
    <row r="39" spans="1:254" ht="13.5">
      <c r="A39" s="57" t="s">
        <v>44</v>
      </c>
      <c r="B39" s="58">
        <v>36.11</v>
      </c>
      <c r="C39" s="58">
        <v>0.01</v>
      </c>
      <c r="D39" s="59">
        <v>7.5092030739373544E-3</v>
      </c>
      <c r="E39" s="44"/>
      <c r="H39" s="53"/>
      <c r="I39" s="44"/>
      <c r="L39" s="53"/>
      <c r="M39" s="44"/>
      <c r="P39" s="53"/>
      <c r="Q39" s="44"/>
      <c r="T39" s="53"/>
      <c r="U39" s="44"/>
      <c r="X39" s="53"/>
      <c r="Y39" s="44"/>
      <c r="AB39" s="53"/>
      <c r="AC39" s="44"/>
      <c r="AF39" s="53"/>
      <c r="AG39" s="44"/>
      <c r="AJ39" s="53"/>
      <c r="AK39" s="44"/>
      <c r="AN39" s="53"/>
      <c r="AO39" s="44"/>
      <c r="AR39" s="53"/>
      <c r="AS39" s="44"/>
      <c r="AV39" s="53"/>
      <c r="AW39" s="44"/>
      <c r="AZ39" s="53"/>
      <c r="BA39" s="44"/>
      <c r="BD39" s="53"/>
      <c r="BE39" s="44"/>
      <c r="BH39" s="53"/>
      <c r="BI39" s="44"/>
      <c r="BL39" s="53"/>
      <c r="BM39" s="44"/>
      <c r="BP39" s="53"/>
      <c r="BQ39" s="44"/>
      <c r="BT39" s="53"/>
      <c r="BU39" s="44"/>
      <c r="BX39" s="53"/>
      <c r="BY39" s="44"/>
      <c r="CB39" s="53"/>
      <c r="CC39" s="44"/>
      <c r="CF39" s="53"/>
      <c r="CG39" s="44"/>
      <c r="CJ39" s="53"/>
      <c r="CK39" s="44"/>
      <c r="CN39" s="53"/>
      <c r="CO39" s="44"/>
      <c r="CR39" s="53"/>
      <c r="CS39" s="44"/>
      <c r="CV39" s="53"/>
      <c r="CW39" s="44"/>
      <c r="CZ39" s="53"/>
      <c r="DA39" s="44"/>
      <c r="DD39" s="53"/>
      <c r="DE39" s="44"/>
      <c r="DH39" s="53"/>
      <c r="DI39" s="44"/>
      <c r="DL39" s="53"/>
      <c r="DM39" s="44"/>
      <c r="DP39" s="53"/>
      <c r="DQ39" s="44"/>
      <c r="DT39" s="53"/>
      <c r="DU39" s="44"/>
      <c r="DX39" s="53"/>
      <c r="DY39" s="44"/>
      <c r="EB39" s="53"/>
      <c r="EC39" s="44"/>
      <c r="EF39" s="53"/>
      <c r="EG39" s="44"/>
      <c r="EJ39" s="53"/>
      <c r="EK39" s="44"/>
      <c r="EN39" s="53"/>
      <c r="EO39" s="44"/>
      <c r="ER39" s="53"/>
      <c r="ES39" s="44"/>
      <c r="EV39" s="53"/>
      <c r="EW39" s="44"/>
      <c r="EZ39" s="53"/>
      <c r="FA39" s="44"/>
      <c r="FD39" s="53"/>
      <c r="FE39" s="44"/>
      <c r="FH39" s="53"/>
      <c r="FI39" s="44"/>
      <c r="FL39" s="53"/>
      <c r="FM39" s="44"/>
      <c r="FP39" s="53"/>
      <c r="FQ39" s="44"/>
      <c r="FT39" s="53"/>
      <c r="FU39" s="44"/>
      <c r="FX39" s="53"/>
      <c r="FY39" s="44"/>
      <c r="GB39" s="53"/>
      <c r="GC39" s="44"/>
      <c r="GF39" s="53"/>
      <c r="GG39" s="44"/>
      <c r="GJ39" s="53"/>
      <c r="GK39" s="44"/>
      <c r="GN39" s="53"/>
      <c r="GO39" s="44"/>
      <c r="GR39" s="53"/>
      <c r="GS39" s="44"/>
      <c r="GV39" s="53"/>
      <c r="GW39" s="44"/>
      <c r="GZ39" s="53"/>
      <c r="HA39" s="44"/>
      <c r="HD39" s="53"/>
      <c r="HE39" s="44"/>
      <c r="HH39" s="53"/>
      <c r="HI39" s="44"/>
      <c r="HL39" s="53"/>
      <c r="HM39" s="44"/>
      <c r="HP39" s="53"/>
      <c r="HQ39" s="44"/>
      <c r="HT39" s="53"/>
      <c r="HU39" s="44"/>
      <c r="HX39" s="53"/>
      <c r="HY39" s="44"/>
      <c r="IB39" s="53"/>
      <c r="IC39" s="44"/>
      <c r="IF39" s="53"/>
      <c r="IG39" s="44"/>
      <c r="IJ39" s="53"/>
      <c r="IK39" s="40"/>
      <c r="IL39" s="40"/>
      <c r="IM39" s="40"/>
      <c r="IN39" s="40"/>
      <c r="IO39" s="40"/>
      <c r="IP39" s="40"/>
      <c r="IQ39" s="40"/>
      <c r="IR39" s="40"/>
      <c r="IS39" s="40"/>
      <c r="IT39" s="40"/>
    </row>
    <row r="40" spans="1:254" ht="13.5">
      <c r="A40" s="61" t="s">
        <v>45</v>
      </c>
      <c r="B40" s="62">
        <v>36.11</v>
      </c>
      <c r="C40" s="62">
        <v>0.01</v>
      </c>
      <c r="D40" s="63">
        <v>7.5092030739373544E-3</v>
      </c>
      <c r="G40" s="44"/>
      <c r="K40" s="44"/>
      <c r="O40" s="44"/>
      <c r="S40" s="44"/>
      <c r="W40" s="44"/>
      <c r="AA40" s="44"/>
      <c r="AE40" s="44"/>
      <c r="AI40" s="44"/>
      <c r="AM40" s="44"/>
      <c r="AQ40" s="44"/>
      <c r="AU40" s="44"/>
      <c r="AY40" s="44"/>
      <c r="BC40" s="44"/>
      <c r="BG40" s="44"/>
      <c r="BK40" s="44"/>
      <c r="BO40" s="44"/>
      <c r="BS40" s="44"/>
      <c r="BW40" s="44"/>
      <c r="CA40" s="44"/>
      <c r="CE40" s="44"/>
      <c r="CI40" s="44"/>
      <c r="CM40" s="44"/>
      <c r="CQ40" s="44"/>
      <c r="CU40" s="44"/>
      <c r="CY40" s="44"/>
      <c r="DC40" s="44"/>
      <c r="DG40" s="44"/>
      <c r="DK40" s="44"/>
      <c r="DO40" s="44"/>
      <c r="DS40" s="44"/>
      <c r="DW40" s="44"/>
      <c r="EA40" s="44"/>
      <c r="EE40" s="44"/>
      <c r="EI40" s="44"/>
      <c r="EM40" s="44"/>
      <c r="EQ40" s="44"/>
      <c r="EU40" s="44"/>
      <c r="EY40" s="44"/>
      <c r="FC40" s="44"/>
      <c r="FG40" s="44"/>
      <c r="FK40" s="44"/>
      <c r="FO40" s="44"/>
      <c r="FS40" s="44"/>
      <c r="FW40" s="44"/>
      <c r="GA40" s="44"/>
      <c r="GE40" s="44"/>
      <c r="GI40" s="44"/>
      <c r="GM40" s="44"/>
      <c r="GQ40" s="44"/>
      <c r="GU40" s="44"/>
      <c r="GY40" s="44"/>
      <c r="HC40" s="44"/>
      <c r="HG40" s="44"/>
      <c r="HK40" s="44"/>
      <c r="HO40" s="44"/>
      <c r="HS40" s="44"/>
      <c r="HW40" s="44"/>
      <c r="IA40" s="44"/>
      <c r="IE40" s="44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</row>
    <row r="41" spans="1:254" s="60" customFormat="1">
      <c r="A41" s="54" t="s">
        <v>46</v>
      </c>
      <c r="B41" s="55">
        <v>4808.7659428640518</v>
      </c>
      <c r="C41" s="55">
        <v>1.1499999999999999</v>
      </c>
      <c r="D41" s="56">
        <v>1</v>
      </c>
    </row>
    <row r="42" spans="1:254">
      <c r="A42" s="49" t="s">
        <v>135</v>
      </c>
    </row>
    <row r="43" spans="1:254" ht="13.5">
      <c r="A43" s="44" t="s">
        <v>209</v>
      </c>
      <c r="B43" s="41">
        <v>0</v>
      </c>
      <c r="C43" s="41">
        <v>0</v>
      </c>
      <c r="D43" s="53">
        <v>0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</row>
    <row r="44" spans="1:254" ht="13.5">
      <c r="A44" s="44" t="s">
        <v>220</v>
      </c>
      <c r="B44" s="41">
        <v>0</v>
      </c>
      <c r="C44" s="41">
        <v>0</v>
      </c>
      <c r="D44" s="53">
        <v>0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</row>
    <row r="45" spans="1:254" ht="13.5">
      <c r="A45" s="57" t="s">
        <v>211</v>
      </c>
      <c r="B45" s="58">
        <v>0</v>
      </c>
      <c r="C45" s="58">
        <v>0</v>
      </c>
      <c r="D45" s="59">
        <v>0</v>
      </c>
      <c r="E45" s="44"/>
      <c r="H45" s="53"/>
      <c r="I45" s="44"/>
      <c r="L45" s="53"/>
      <c r="M45" s="44"/>
      <c r="P45" s="53"/>
      <c r="Q45" s="44"/>
      <c r="T45" s="53"/>
      <c r="U45" s="44"/>
      <c r="X45" s="53"/>
      <c r="Y45" s="44"/>
      <c r="AB45" s="53"/>
      <c r="AC45" s="44"/>
      <c r="AF45" s="53"/>
      <c r="AG45" s="44"/>
      <c r="AJ45" s="53"/>
      <c r="AK45" s="44"/>
      <c r="AN45" s="53"/>
      <c r="AO45" s="44"/>
      <c r="AR45" s="53"/>
      <c r="AS45" s="44"/>
      <c r="AV45" s="53"/>
      <c r="AW45" s="44"/>
      <c r="AZ45" s="53"/>
      <c r="BA45" s="44"/>
      <c r="BD45" s="53"/>
      <c r="BE45" s="44"/>
      <c r="BH45" s="53"/>
      <c r="BI45" s="44"/>
      <c r="BL45" s="53"/>
      <c r="BM45" s="44"/>
      <c r="BP45" s="53"/>
      <c r="BQ45" s="44"/>
      <c r="BT45" s="53"/>
      <c r="BU45" s="44"/>
      <c r="BX45" s="53"/>
      <c r="BY45" s="44"/>
      <c r="CB45" s="53"/>
      <c r="CC45" s="44"/>
      <c r="CF45" s="53"/>
      <c r="CG45" s="44"/>
      <c r="CJ45" s="53"/>
      <c r="CK45" s="44"/>
      <c r="CN45" s="53"/>
      <c r="CO45" s="44"/>
      <c r="CR45" s="53"/>
      <c r="CS45" s="44"/>
      <c r="CV45" s="53"/>
      <c r="CW45" s="44"/>
      <c r="CZ45" s="53"/>
      <c r="DA45" s="44"/>
      <c r="DD45" s="53"/>
      <c r="DE45" s="44"/>
      <c r="DH45" s="53"/>
      <c r="DI45" s="44"/>
      <c r="DL45" s="53"/>
      <c r="DM45" s="44"/>
      <c r="DP45" s="53"/>
      <c r="DQ45" s="44"/>
      <c r="DT45" s="53"/>
      <c r="DU45" s="44"/>
      <c r="DX45" s="53"/>
      <c r="DY45" s="44"/>
      <c r="EB45" s="53"/>
      <c r="EC45" s="44"/>
      <c r="EF45" s="53"/>
      <c r="EG45" s="44"/>
      <c r="EJ45" s="53"/>
      <c r="EK45" s="44"/>
      <c r="EN45" s="53"/>
      <c r="EO45" s="44"/>
      <c r="ER45" s="53"/>
      <c r="ES45" s="44"/>
      <c r="EV45" s="53"/>
      <c r="EW45" s="44"/>
      <c r="EZ45" s="53"/>
      <c r="FA45" s="44"/>
      <c r="FD45" s="53"/>
      <c r="FE45" s="44"/>
      <c r="FH45" s="53"/>
      <c r="FI45" s="44"/>
      <c r="FL45" s="53"/>
      <c r="FM45" s="44"/>
      <c r="FP45" s="53"/>
      <c r="FQ45" s="44"/>
      <c r="FT45" s="53"/>
      <c r="FU45" s="44"/>
      <c r="FX45" s="53"/>
      <c r="FY45" s="44"/>
      <c r="GB45" s="53"/>
      <c r="GC45" s="44"/>
      <c r="GF45" s="53"/>
      <c r="GG45" s="44"/>
      <c r="GJ45" s="53"/>
      <c r="GK45" s="44"/>
      <c r="GN45" s="53"/>
      <c r="GO45" s="44"/>
      <c r="GR45" s="53"/>
      <c r="GS45" s="44"/>
      <c r="GV45" s="53"/>
      <c r="GW45" s="44"/>
      <c r="GZ45" s="53"/>
      <c r="HA45" s="44"/>
      <c r="HD45" s="53"/>
      <c r="HE45" s="44"/>
      <c r="HH45" s="53"/>
      <c r="HI45" s="44"/>
      <c r="HL45" s="53"/>
      <c r="HM45" s="44"/>
      <c r="HP45" s="53"/>
      <c r="HQ45" s="44"/>
      <c r="HT45" s="53"/>
      <c r="HU45" s="44"/>
      <c r="HX45" s="53"/>
      <c r="HY45" s="44"/>
      <c r="IB45" s="53"/>
      <c r="IC45" s="44"/>
      <c r="IF45" s="53"/>
      <c r="IG45" s="44"/>
      <c r="IJ45" s="53"/>
      <c r="IK45" s="40"/>
      <c r="IL45" s="40"/>
      <c r="IM45" s="40"/>
      <c r="IN45" s="40"/>
      <c r="IO45" s="40"/>
      <c r="IP45" s="40"/>
      <c r="IQ45" s="40"/>
      <c r="IR45" s="40"/>
      <c r="IS45" s="40"/>
      <c r="IT45" s="40"/>
    </row>
    <row r="46" spans="1:254" s="60" customFormat="1" ht="13.5" thickBot="1">
      <c r="A46" s="64" t="s">
        <v>194</v>
      </c>
      <c r="B46" s="65">
        <v>4808.7659428640518</v>
      </c>
      <c r="C46" s="65">
        <v>1.1499999999999999</v>
      </c>
      <c r="D46" s="66">
        <v>1</v>
      </c>
    </row>
    <row r="47" spans="1:254">
      <c r="A47" s="67" t="s">
        <v>51</v>
      </c>
      <c r="D47" s="6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54027777777777775" right="0.39374999999999999" top="0.55972222222222223" bottom="0.78749999999999998" header="0.25972222222222224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IJ72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75" customWidth="1"/>
    <col min="5" max="256" width="12.5703125" style="2"/>
    <col min="257" max="257" width="49.7109375" style="2" customWidth="1"/>
    <col min="258" max="259" width="13.7109375" style="2" customWidth="1"/>
    <col min="260" max="260" width="9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9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9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9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9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9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9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9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9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9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9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9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9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9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9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9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9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9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9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9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9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9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9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9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9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9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9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9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9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9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9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9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9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9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9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9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9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9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9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9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9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9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9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9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9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9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9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9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9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9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9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9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9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9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9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9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9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9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9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9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9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9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9.42578125" style="2" customWidth="1"/>
    <col min="16133" max="16384" width="12.5703125" style="2"/>
  </cols>
  <sheetData>
    <row r="1" spans="1:4">
      <c r="A1" s="1" t="s">
        <v>53</v>
      </c>
      <c r="B1" s="1"/>
      <c r="C1" s="1"/>
      <c r="D1" s="74"/>
    </row>
    <row r="2" spans="1:4">
      <c r="A2" s="1" t="s">
        <v>229</v>
      </c>
      <c r="B2" s="1"/>
      <c r="C2" s="1"/>
      <c r="D2" s="74"/>
    </row>
    <row r="3" spans="1:4">
      <c r="A3" s="1" t="s">
        <v>55</v>
      </c>
      <c r="B3" s="1"/>
      <c r="C3" s="1"/>
      <c r="D3" s="74"/>
    </row>
    <row r="4" spans="1:4">
      <c r="A4" s="1" t="s">
        <v>230</v>
      </c>
      <c r="B4" s="1"/>
      <c r="C4" s="1"/>
      <c r="D4" s="74"/>
    </row>
    <row r="5" spans="1:4" ht="13.5" thickBot="1">
      <c r="A5" s="3" t="s">
        <v>3</v>
      </c>
      <c r="B5" s="4">
        <v>4200</v>
      </c>
      <c r="C5" s="5" t="s">
        <v>213</v>
      </c>
    </row>
    <row r="6" spans="1:4">
      <c r="A6" s="6"/>
      <c r="B6" s="7" t="s">
        <v>5</v>
      </c>
      <c r="C6" s="8">
        <v>42917</v>
      </c>
      <c r="D6" s="76" t="s">
        <v>6</v>
      </c>
    </row>
    <row r="7" spans="1:4">
      <c r="A7" s="9" t="s">
        <v>7</v>
      </c>
      <c r="D7" s="77" t="s">
        <v>8</v>
      </c>
    </row>
    <row r="8" spans="1:4" ht="13.5" thickBot="1">
      <c r="A8" s="10"/>
      <c r="B8" s="11" t="s">
        <v>214</v>
      </c>
      <c r="C8" s="11" t="s">
        <v>10</v>
      </c>
      <c r="D8" s="78" t="s">
        <v>11</v>
      </c>
    </row>
    <row r="9" spans="1:4">
      <c r="A9" s="9" t="s">
        <v>12</v>
      </c>
    </row>
    <row r="10" spans="1:4">
      <c r="A10" s="12" t="s">
        <v>150</v>
      </c>
      <c r="B10" s="2">
        <v>0</v>
      </c>
      <c r="C10" s="2">
        <v>0</v>
      </c>
      <c r="D10" s="79">
        <v>0</v>
      </c>
    </row>
    <row r="11" spans="1:4">
      <c r="A11" s="12" t="s">
        <v>151</v>
      </c>
      <c r="B11" s="2">
        <v>0</v>
      </c>
      <c r="C11" s="2">
        <v>0</v>
      </c>
      <c r="D11" s="79">
        <v>0</v>
      </c>
    </row>
    <row r="12" spans="1:4">
      <c r="A12" s="12" t="s">
        <v>152</v>
      </c>
      <c r="D12" s="79"/>
    </row>
    <row r="13" spans="1:4">
      <c r="A13" s="12" t="s">
        <v>153</v>
      </c>
      <c r="B13" s="2">
        <v>0</v>
      </c>
      <c r="C13" s="2">
        <v>0</v>
      </c>
      <c r="D13" s="79">
        <v>0</v>
      </c>
    </row>
    <row r="14" spans="1:4">
      <c r="A14" s="12" t="s">
        <v>154</v>
      </c>
      <c r="B14" s="2">
        <v>0</v>
      </c>
      <c r="C14" s="2">
        <v>0</v>
      </c>
      <c r="D14" s="79">
        <v>0</v>
      </c>
    </row>
    <row r="15" spans="1:4">
      <c r="A15" s="12" t="s">
        <v>155</v>
      </c>
      <c r="B15" s="2">
        <v>0</v>
      </c>
      <c r="C15" s="2">
        <v>0</v>
      </c>
      <c r="D15" s="79">
        <v>0</v>
      </c>
    </row>
    <row r="16" spans="1:4">
      <c r="A16" s="12" t="s">
        <v>156</v>
      </c>
      <c r="B16" s="2">
        <v>0</v>
      </c>
      <c r="C16" s="2">
        <v>0</v>
      </c>
      <c r="D16" s="79">
        <v>0</v>
      </c>
    </row>
    <row r="17" spans="1:4">
      <c r="A17" s="5" t="s">
        <v>157</v>
      </c>
      <c r="B17" s="2">
        <v>3450</v>
      </c>
      <c r="C17" s="2">
        <v>0.83000000000000007</v>
      </c>
      <c r="D17" s="79">
        <v>0.65221488213962164</v>
      </c>
    </row>
    <row r="18" spans="1:4">
      <c r="A18" s="5" t="s">
        <v>14</v>
      </c>
      <c r="B18" s="2">
        <v>37.479999999999997</v>
      </c>
      <c r="C18" s="2">
        <v>0.01</v>
      </c>
      <c r="D18" s="79">
        <v>7.0855112413313092E-3</v>
      </c>
    </row>
    <row r="19" spans="1:4">
      <c r="A19" s="5" t="s">
        <v>15</v>
      </c>
      <c r="B19" s="2">
        <v>0</v>
      </c>
      <c r="C19" s="2">
        <v>0</v>
      </c>
      <c r="D19" s="79">
        <v>0</v>
      </c>
    </row>
    <row r="20" spans="1:4">
      <c r="A20" s="5" t="s">
        <v>16</v>
      </c>
      <c r="B20" s="2">
        <v>0</v>
      </c>
      <c r="C20" s="2">
        <v>0</v>
      </c>
      <c r="D20" s="79">
        <v>0</v>
      </c>
    </row>
    <row r="21" spans="1:4">
      <c r="A21" s="5" t="s">
        <v>17</v>
      </c>
      <c r="B21" s="2">
        <v>0</v>
      </c>
      <c r="C21" s="2">
        <v>0</v>
      </c>
      <c r="D21" s="79">
        <v>0</v>
      </c>
    </row>
    <row r="22" spans="1:4">
      <c r="A22" s="5" t="s">
        <v>158</v>
      </c>
      <c r="B22" s="2">
        <v>0</v>
      </c>
      <c r="C22" s="2">
        <v>0</v>
      </c>
      <c r="D22" s="79">
        <v>0</v>
      </c>
    </row>
    <row r="23" spans="1:4">
      <c r="A23" s="5" t="s">
        <v>159</v>
      </c>
      <c r="B23" s="2">
        <v>0</v>
      </c>
      <c r="C23" s="2">
        <v>0</v>
      </c>
      <c r="D23" s="79">
        <v>0</v>
      </c>
    </row>
    <row r="24" spans="1:4">
      <c r="A24" s="5" t="s">
        <v>160</v>
      </c>
      <c r="D24" s="79"/>
    </row>
    <row r="25" spans="1:4">
      <c r="A25" s="5" t="s">
        <v>161</v>
      </c>
      <c r="B25" s="2">
        <v>0</v>
      </c>
      <c r="C25" s="2">
        <v>0</v>
      </c>
      <c r="D25" s="79">
        <v>0</v>
      </c>
    </row>
    <row r="26" spans="1:4">
      <c r="A26" s="5" t="s">
        <v>162</v>
      </c>
      <c r="B26" s="2">
        <v>0</v>
      </c>
      <c r="C26" s="2">
        <v>0</v>
      </c>
      <c r="D26" s="79">
        <v>0</v>
      </c>
    </row>
    <row r="27" spans="1:4">
      <c r="A27" s="5" t="s">
        <v>163</v>
      </c>
      <c r="B27" s="2">
        <v>0</v>
      </c>
      <c r="C27" s="2">
        <v>0</v>
      </c>
      <c r="D27" s="79">
        <v>0</v>
      </c>
    </row>
    <row r="28" spans="1:4">
      <c r="A28" s="5" t="s">
        <v>164</v>
      </c>
      <c r="B28" s="2">
        <v>0</v>
      </c>
      <c r="C28" s="2">
        <v>0</v>
      </c>
      <c r="D28" s="79">
        <v>0</v>
      </c>
    </row>
    <row r="29" spans="1:4">
      <c r="A29" s="5" t="s">
        <v>165</v>
      </c>
      <c r="B29" s="2">
        <v>0</v>
      </c>
      <c r="C29" s="2">
        <v>0</v>
      </c>
      <c r="D29" s="79">
        <v>0</v>
      </c>
    </row>
    <row r="30" spans="1:4">
      <c r="A30" s="5" t="s">
        <v>166</v>
      </c>
      <c r="B30" s="2">
        <v>0</v>
      </c>
      <c r="C30" s="2">
        <v>0</v>
      </c>
      <c r="D30" s="79">
        <v>0</v>
      </c>
    </row>
    <row r="31" spans="1:4">
      <c r="A31" s="5" t="s">
        <v>167</v>
      </c>
      <c r="B31" s="2">
        <v>0</v>
      </c>
      <c r="C31" s="2">
        <v>0</v>
      </c>
      <c r="D31" s="79">
        <v>0</v>
      </c>
    </row>
    <row r="32" spans="1:4">
      <c r="A32" s="5" t="s">
        <v>168</v>
      </c>
      <c r="B32" s="2">
        <v>0</v>
      </c>
      <c r="C32" s="2">
        <v>0</v>
      </c>
      <c r="D32" s="79">
        <v>0</v>
      </c>
    </row>
    <row r="33" spans="1:4">
      <c r="A33" s="5" t="s">
        <v>231</v>
      </c>
      <c r="B33" s="2">
        <v>756</v>
      </c>
      <c r="C33" s="2">
        <v>0.18</v>
      </c>
      <c r="D33" s="79">
        <v>0.14292013069494316</v>
      </c>
    </row>
    <row r="34" spans="1:4">
      <c r="A34" s="14" t="s">
        <v>18</v>
      </c>
      <c r="B34" s="15">
        <v>4243.4799999999996</v>
      </c>
      <c r="C34" s="15">
        <v>1.02</v>
      </c>
      <c r="D34" s="80">
        <v>0.80222052407589606</v>
      </c>
    </row>
    <row r="35" spans="1:4">
      <c r="A35" s="17" t="s">
        <v>105</v>
      </c>
    </row>
    <row r="36" spans="1:4">
      <c r="A36" s="12" t="s">
        <v>170</v>
      </c>
      <c r="B36" s="2">
        <v>336</v>
      </c>
      <c r="C36" s="2">
        <v>0.08</v>
      </c>
      <c r="D36" s="79">
        <v>6.3520058086641407E-2</v>
      </c>
    </row>
    <row r="37" spans="1:4">
      <c r="A37" s="12" t="s">
        <v>171</v>
      </c>
      <c r="D37" s="79"/>
    </row>
    <row r="38" spans="1:4">
      <c r="A38" s="12" t="s">
        <v>172</v>
      </c>
      <c r="B38" s="2">
        <v>127.3</v>
      </c>
      <c r="C38" s="2">
        <v>0.03</v>
      </c>
      <c r="D38" s="79">
        <v>2.4065783911992416E-2</v>
      </c>
    </row>
    <row r="39" spans="1:4">
      <c r="A39" s="12" t="s">
        <v>173</v>
      </c>
      <c r="B39" s="2">
        <v>0</v>
      </c>
      <c r="C39" s="2">
        <v>0</v>
      </c>
      <c r="D39" s="79">
        <v>0</v>
      </c>
    </row>
    <row r="40" spans="1:4">
      <c r="A40" s="12" t="s">
        <v>174</v>
      </c>
      <c r="B40" s="2">
        <v>0</v>
      </c>
      <c r="C40" s="2">
        <v>0</v>
      </c>
      <c r="D40" s="79">
        <v>0</v>
      </c>
    </row>
    <row r="41" spans="1:4">
      <c r="A41" s="12" t="s">
        <v>175</v>
      </c>
      <c r="B41" s="2">
        <v>0</v>
      </c>
      <c r="C41" s="2">
        <v>0</v>
      </c>
      <c r="D41" s="79">
        <v>0</v>
      </c>
    </row>
    <row r="42" spans="1:4">
      <c r="A42" s="5" t="s">
        <v>176</v>
      </c>
      <c r="B42" s="2">
        <v>0</v>
      </c>
      <c r="C42" s="2">
        <v>0</v>
      </c>
      <c r="D42" s="79">
        <v>0</v>
      </c>
    </row>
    <row r="43" spans="1:4">
      <c r="A43" s="12" t="s">
        <v>177</v>
      </c>
      <c r="B43" s="2">
        <v>0</v>
      </c>
      <c r="C43" s="2">
        <v>0</v>
      </c>
      <c r="D43" s="79">
        <v>0</v>
      </c>
    </row>
    <row r="44" spans="1:4">
      <c r="A44" s="12" t="s">
        <v>178</v>
      </c>
      <c r="B44" s="2">
        <v>0</v>
      </c>
      <c r="C44" s="2">
        <v>0</v>
      </c>
      <c r="D44" s="79">
        <v>0</v>
      </c>
    </row>
    <row r="45" spans="1:4">
      <c r="A45" s="12" t="s">
        <v>179</v>
      </c>
      <c r="B45" s="2">
        <v>0</v>
      </c>
      <c r="C45" s="2">
        <v>0</v>
      </c>
      <c r="D45" s="79">
        <v>0</v>
      </c>
    </row>
    <row r="46" spans="1:4">
      <c r="A46" s="12" t="s">
        <v>180</v>
      </c>
      <c r="B46" s="2">
        <v>0</v>
      </c>
      <c r="C46" s="2">
        <v>0</v>
      </c>
      <c r="D46" s="79">
        <v>0</v>
      </c>
    </row>
    <row r="47" spans="1:4">
      <c r="A47" s="12" t="s">
        <v>181</v>
      </c>
      <c r="B47" s="2">
        <v>520.66999999999996</v>
      </c>
      <c r="C47" s="2">
        <v>0.12</v>
      </c>
      <c r="D47" s="79">
        <v>9.8431513821343991E-2</v>
      </c>
    </row>
    <row r="48" spans="1:4">
      <c r="A48" s="12" t="s">
        <v>182</v>
      </c>
      <c r="B48" s="2">
        <v>0</v>
      </c>
      <c r="C48" s="2">
        <v>0</v>
      </c>
      <c r="D48" s="79">
        <v>0</v>
      </c>
    </row>
    <row r="49" spans="1:244">
      <c r="A49" s="14" t="s">
        <v>119</v>
      </c>
      <c r="B49" s="15">
        <v>983.97</v>
      </c>
      <c r="C49" s="15">
        <v>0.22999999999999998</v>
      </c>
      <c r="D49" s="80">
        <v>0.1860173558199778</v>
      </c>
    </row>
    <row r="50" spans="1:244">
      <c r="A50" s="9" t="s">
        <v>30</v>
      </c>
    </row>
    <row r="51" spans="1:244">
      <c r="A51" s="12" t="s">
        <v>183</v>
      </c>
      <c r="B51" s="2">
        <v>45.127706879230374</v>
      </c>
      <c r="C51" s="2">
        <v>0.01</v>
      </c>
      <c r="D51" s="79">
        <v>8.531293340135835E-3</v>
      </c>
    </row>
    <row r="52" spans="1:244">
      <c r="A52" s="14" t="s">
        <v>184</v>
      </c>
      <c r="B52" s="15">
        <v>45.127706879230374</v>
      </c>
      <c r="C52" s="15">
        <v>0.01</v>
      </c>
      <c r="D52" s="80">
        <v>8.531293340135835E-3</v>
      </c>
    </row>
    <row r="53" spans="1:244" s="19" customFormat="1">
      <c r="A53" s="14" t="s">
        <v>33</v>
      </c>
      <c r="B53" s="15">
        <v>5272.5777068792304</v>
      </c>
      <c r="C53" s="15">
        <v>1.26</v>
      </c>
      <c r="D53" s="80">
        <v>0.99676917323600966</v>
      </c>
    </row>
    <row r="54" spans="1:244">
      <c r="A54" s="9" t="s">
        <v>34</v>
      </c>
    </row>
    <row r="55" spans="1:244">
      <c r="A55" s="5" t="s">
        <v>185</v>
      </c>
      <c r="B55" s="2">
        <v>0</v>
      </c>
      <c r="C55" s="2">
        <v>0</v>
      </c>
      <c r="D55" s="79">
        <v>0</v>
      </c>
    </row>
    <row r="56" spans="1:244">
      <c r="A56" s="5" t="s">
        <v>186</v>
      </c>
      <c r="B56" s="2">
        <v>0</v>
      </c>
      <c r="C56" s="2">
        <v>0</v>
      </c>
      <c r="D56" s="79">
        <v>0</v>
      </c>
    </row>
    <row r="57" spans="1:244">
      <c r="A57" s="12" t="s">
        <v>187</v>
      </c>
      <c r="B57" s="2">
        <v>0</v>
      </c>
      <c r="C57" s="2">
        <v>0</v>
      </c>
      <c r="D57" s="79">
        <v>0</v>
      </c>
    </row>
    <row r="58" spans="1:244">
      <c r="A58" s="14" t="s">
        <v>127</v>
      </c>
      <c r="B58" s="15">
        <v>0</v>
      </c>
      <c r="C58" s="15">
        <v>0</v>
      </c>
      <c r="D58" s="80">
        <v>0</v>
      </c>
      <c r="E58" s="5"/>
      <c r="H58" s="20"/>
      <c r="I58" s="5"/>
      <c r="L58" s="20"/>
      <c r="M58" s="5"/>
      <c r="P58" s="20"/>
      <c r="Q58" s="5"/>
      <c r="T58" s="20"/>
      <c r="U58" s="5"/>
      <c r="X58" s="20"/>
      <c r="Y58" s="5"/>
      <c r="AB58" s="20"/>
      <c r="AC58" s="5"/>
      <c r="AF58" s="20"/>
      <c r="AG58" s="5"/>
      <c r="AJ58" s="20"/>
      <c r="AK58" s="5"/>
      <c r="AN58" s="20"/>
      <c r="AO58" s="5"/>
      <c r="AR58" s="20"/>
      <c r="AS58" s="5"/>
      <c r="AV58" s="20"/>
      <c r="AW58" s="5"/>
      <c r="AZ58" s="20"/>
      <c r="BA58" s="5"/>
      <c r="BD58" s="20"/>
      <c r="BE58" s="5"/>
      <c r="BH58" s="20"/>
      <c r="BI58" s="5"/>
      <c r="BL58" s="20"/>
      <c r="BM58" s="5"/>
      <c r="BP58" s="20"/>
      <c r="BQ58" s="5"/>
      <c r="BT58" s="20"/>
      <c r="BU58" s="5"/>
      <c r="BX58" s="20"/>
      <c r="BY58" s="5"/>
      <c r="CB58" s="20"/>
      <c r="CC58" s="5"/>
      <c r="CF58" s="20"/>
      <c r="CG58" s="5"/>
      <c r="CJ58" s="20"/>
      <c r="CK58" s="5"/>
      <c r="CN58" s="20"/>
      <c r="CO58" s="5"/>
      <c r="CR58" s="20"/>
      <c r="CS58" s="5"/>
      <c r="CV58" s="20"/>
      <c r="CW58" s="5"/>
      <c r="CZ58" s="20"/>
      <c r="DA58" s="5"/>
      <c r="DD58" s="20"/>
      <c r="DE58" s="5"/>
      <c r="DH58" s="20"/>
      <c r="DI58" s="5"/>
      <c r="DL58" s="20"/>
      <c r="DM58" s="5"/>
      <c r="DP58" s="20"/>
      <c r="DQ58" s="5"/>
      <c r="DT58" s="20"/>
      <c r="DU58" s="5"/>
      <c r="DX58" s="20"/>
      <c r="DY58" s="5"/>
      <c r="EB58" s="20"/>
      <c r="EC58" s="5"/>
      <c r="EF58" s="20"/>
      <c r="EG58" s="5"/>
      <c r="EJ58" s="20"/>
      <c r="EK58" s="5"/>
      <c r="EN58" s="20"/>
      <c r="EO58" s="5"/>
      <c r="ER58" s="20"/>
      <c r="ES58" s="5"/>
      <c r="EV58" s="20"/>
      <c r="EW58" s="5"/>
      <c r="EZ58" s="20"/>
      <c r="FA58" s="5"/>
      <c r="FD58" s="20"/>
      <c r="FE58" s="5"/>
      <c r="FH58" s="20"/>
      <c r="FI58" s="5"/>
      <c r="FL58" s="20"/>
      <c r="FM58" s="5"/>
      <c r="FP58" s="20"/>
      <c r="FQ58" s="5"/>
      <c r="FT58" s="20"/>
      <c r="FU58" s="5"/>
      <c r="FX58" s="20"/>
      <c r="FY58" s="5"/>
      <c r="GB58" s="20"/>
      <c r="GC58" s="5"/>
      <c r="GF58" s="20"/>
      <c r="GG58" s="5"/>
      <c r="GJ58" s="20"/>
      <c r="GK58" s="5"/>
      <c r="GN58" s="20"/>
      <c r="GO58" s="5"/>
      <c r="GR58" s="20"/>
      <c r="GS58" s="5"/>
      <c r="GV58" s="20"/>
      <c r="GW58" s="5"/>
      <c r="GZ58" s="20"/>
      <c r="HA58" s="5"/>
      <c r="HD58" s="20"/>
      <c r="HE58" s="5"/>
      <c r="HH58" s="20"/>
      <c r="HI58" s="5"/>
      <c r="HL58" s="20"/>
      <c r="HM58" s="5"/>
      <c r="HP58" s="20"/>
      <c r="HQ58" s="5"/>
      <c r="HT58" s="20"/>
      <c r="HU58" s="5"/>
      <c r="HX58" s="20"/>
      <c r="HY58" s="5"/>
      <c r="IB58" s="20"/>
      <c r="IC58" s="5"/>
      <c r="IF58" s="20"/>
      <c r="IG58" s="5"/>
      <c r="IJ58" s="20"/>
    </row>
    <row r="59" spans="1:244">
      <c r="A59" s="9" t="s">
        <v>40</v>
      </c>
    </row>
    <row r="60" spans="1:244">
      <c r="A60" s="12" t="s">
        <v>188</v>
      </c>
      <c r="B60" s="2">
        <v>0</v>
      </c>
      <c r="C60" s="2">
        <v>0</v>
      </c>
      <c r="D60" s="79">
        <v>0</v>
      </c>
    </row>
    <row r="61" spans="1:244">
      <c r="A61" s="12" t="s">
        <v>189</v>
      </c>
      <c r="B61" s="2">
        <v>17.09</v>
      </c>
      <c r="C61" s="2">
        <v>0</v>
      </c>
      <c r="D61" s="79">
        <v>3.2308267639901836E-3</v>
      </c>
    </row>
    <row r="62" spans="1:244">
      <c r="A62" s="12" t="s">
        <v>190</v>
      </c>
      <c r="B62" s="2">
        <v>0</v>
      </c>
      <c r="C62" s="2">
        <v>0</v>
      </c>
      <c r="D62" s="79">
        <v>0</v>
      </c>
    </row>
    <row r="63" spans="1:244">
      <c r="A63" s="14" t="s">
        <v>132</v>
      </c>
      <c r="B63" s="15">
        <v>17.09</v>
      </c>
      <c r="C63" s="15">
        <v>0</v>
      </c>
      <c r="D63" s="80">
        <v>3.2308267639901836E-3</v>
      </c>
      <c r="E63" s="5"/>
      <c r="H63" s="20"/>
      <c r="I63" s="5"/>
      <c r="L63" s="20"/>
      <c r="M63" s="5"/>
      <c r="P63" s="20"/>
      <c r="Q63" s="5"/>
      <c r="T63" s="20"/>
      <c r="U63" s="5"/>
      <c r="X63" s="20"/>
      <c r="Y63" s="5"/>
      <c r="AB63" s="20"/>
      <c r="AC63" s="5"/>
      <c r="AF63" s="20"/>
      <c r="AG63" s="5"/>
      <c r="AJ63" s="20"/>
      <c r="AK63" s="5"/>
      <c r="AN63" s="20"/>
      <c r="AO63" s="5"/>
      <c r="AR63" s="20"/>
      <c r="AS63" s="5"/>
      <c r="AV63" s="20"/>
      <c r="AW63" s="5"/>
      <c r="AZ63" s="20"/>
      <c r="BA63" s="5"/>
      <c r="BD63" s="20"/>
      <c r="BE63" s="5"/>
      <c r="BH63" s="20"/>
      <c r="BI63" s="5"/>
      <c r="BL63" s="20"/>
      <c r="BM63" s="5"/>
      <c r="BP63" s="20"/>
      <c r="BQ63" s="5"/>
      <c r="BT63" s="20"/>
      <c r="BU63" s="5"/>
      <c r="BX63" s="20"/>
      <c r="BY63" s="5"/>
      <c r="CB63" s="20"/>
      <c r="CC63" s="5"/>
      <c r="CF63" s="20"/>
      <c r="CG63" s="5"/>
      <c r="CJ63" s="20"/>
      <c r="CK63" s="5"/>
      <c r="CN63" s="20"/>
      <c r="CO63" s="5"/>
      <c r="CR63" s="20"/>
      <c r="CS63" s="5"/>
      <c r="CV63" s="20"/>
      <c r="CW63" s="5"/>
      <c r="CZ63" s="20"/>
      <c r="DA63" s="5"/>
      <c r="DD63" s="20"/>
      <c r="DE63" s="5"/>
      <c r="DH63" s="20"/>
      <c r="DI63" s="5"/>
      <c r="DL63" s="20"/>
      <c r="DM63" s="5"/>
      <c r="DP63" s="20"/>
      <c r="DQ63" s="5"/>
      <c r="DT63" s="20"/>
      <c r="DU63" s="5"/>
      <c r="DX63" s="20"/>
      <c r="DY63" s="5"/>
      <c r="EB63" s="20"/>
      <c r="EC63" s="5"/>
      <c r="EF63" s="20"/>
      <c r="EG63" s="5"/>
      <c r="EJ63" s="20"/>
      <c r="EK63" s="5"/>
      <c r="EN63" s="20"/>
      <c r="EO63" s="5"/>
      <c r="ER63" s="20"/>
      <c r="ES63" s="5"/>
      <c r="EV63" s="20"/>
      <c r="EW63" s="5"/>
      <c r="EZ63" s="20"/>
      <c r="FA63" s="5"/>
      <c r="FD63" s="20"/>
      <c r="FE63" s="5"/>
      <c r="FH63" s="20"/>
      <c r="FI63" s="5"/>
      <c r="FL63" s="20"/>
      <c r="FM63" s="5"/>
      <c r="FP63" s="20"/>
      <c r="FQ63" s="5"/>
      <c r="FT63" s="20"/>
      <c r="FU63" s="5"/>
      <c r="FX63" s="20"/>
      <c r="FY63" s="5"/>
      <c r="GB63" s="20"/>
      <c r="GC63" s="5"/>
      <c r="GF63" s="20"/>
      <c r="GG63" s="5"/>
      <c r="GJ63" s="20"/>
      <c r="GK63" s="5"/>
      <c r="GN63" s="20"/>
      <c r="GO63" s="5"/>
      <c r="GR63" s="20"/>
      <c r="GS63" s="5"/>
      <c r="GV63" s="20"/>
      <c r="GW63" s="5"/>
      <c r="GZ63" s="20"/>
      <c r="HA63" s="5"/>
      <c r="HD63" s="20"/>
      <c r="HE63" s="5"/>
      <c r="HH63" s="20"/>
      <c r="HI63" s="5"/>
      <c r="HL63" s="20"/>
      <c r="HM63" s="5"/>
      <c r="HP63" s="20"/>
      <c r="HQ63" s="5"/>
      <c r="HT63" s="20"/>
      <c r="HU63" s="5"/>
      <c r="HX63" s="20"/>
      <c r="HY63" s="5"/>
      <c r="IB63" s="20"/>
      <c r="IC63" s="5"/>
      <c r="IF63" s="20"/>
      <c r="IG63" s="5"/>
      <c r="IJ63" s="20"/>
    </row>
    <row r="64" spans="1:244">
      <c r="A64" s="14" t="s">
        <v>191</v>
      </c>
      <c r="B64" s="15">
        <v>17.09</v>
      </c>
      <c r="C64" s="15">
        <v>0</v>
      </c>
      <c r="D64" s="80">
        <v>3.2308267639901836E-3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19" customFormat="1">
      <c r="A65" s="14" t="s">
        <v>46</v>
      </c>
      <c r="B65" s="15">
        <v>5289.6677068792305</v>
      </c>
      <c r="C65" s="15">
        <v>1.26</v>
      </c>
      <c r="D65" s="80">
        <v>0.99999999999999989</v>
      </c>
    </row>
    <row r="66" spans="1:244">
      <c r="A66" s="9" t="s">
        <v>135</v>
      </c>
    </row>
    <row r="67" spans="1:244">
      <c r="A67" s="5" t="s">
        <v>192</v>
      </c>
      <c r="B67" s="2">
        <v>0</v>
      </c>
      <c r="C67" s="2">
        <v>0</v>
      </c>
      <c r="D67" s="79">
        <v>0</v>
      </c>
    </row>
    <row r="68" spans="1:244">
      <c r="A68" s="5" t="s">
        <v>227</v>
      </c>
      <c r="B68" s="2">
        <v>0</v>
      </c>
      <c r="C68" s="2">
        <v>0</v>
      </c>
      <c r="D68" s="79">
        <v>0</v>
      </c>
    </row>
    <row r="69" spans="1:244">
      <c r="A69" s="5" t="s">
        <v>228</v>
      </c>
      <c r="B69" s="2">
        <v>0</v>
      </c>
      <c r="C69" s="2">
        <v>0</v>
      </c>
      <c r="D69" s="79">
        <v>0</v>
      </c>
    </row>
    <row r="70" spans="1:244">
      <c r="A70" s="14" t="s">
        <v>193</v>
      </c>
      <c r="B70" s="15">
        <v>0</v>
      </c>
      <c r="C70" s="15">
        <v>0</v>
      </c>
      <c r="D70" s="80">
        <v>0</v>
      </c>
      <c r="E70" s="5"/>
      <c r="H70" s="20"/>
      <c r="I70" s="5"/>
      <c r="L70" s="20"/>
      <c r="M70" s="5"/>
      <c r="P70" s="20"/>
      <c r="Q70" s="5"/>
      <c r="T70" s="20"/>
      <c r="U70" s="5"/>
      <c r="X70" s="20"/>
      <c r="Y70" s="5"/>
      <c r="AB70" s="20"/>
      <c r="AC70" s="5"/>
      <c r="AF70" s="20"/>
      <c r="AG70" s="5"/>
      <c r="AJ70" s="20"/>
      <c r="AK70" s="5"/>
      <c r="AN70" s="20"/>
      <c r="AO70" s="5"/>
      <c r="AR70" s="20"/>
      <c r="AS70" s="5"/>
      <c r="AV70" s="20"/>
      <c r="AW70" s="5"/>
      <c r="AZ70" s="20"/>
      <c r="BA70" s="5"/>
      <c r="BD70" s="20"/>
      <c r="BE70" s="5"/>
      <c r="BH70" s="20"/>
      <c r="BI70" s="5"/>
      <c r="BL70" s="20"/>
      <c r="BM70" s="5"/>
      <c r="BP70" s="20"/>
      <c r="BQ70" s="5"/>
      <c r="BT70" s="20"/>
      <c r="BU70" s="5"/>
      <c r="BX70" s="20"/>
      <c r="BY70" s="5"/>
      <c r="CB70" s="20"/>
      <c r="CC70" s="5"/>
      <c r="CF70" s="20"/>
      <c r="CG70" s="5"/>
      <c r="CJ70" s="20"/>
      <c r="CK70" s="5"/>
      <c r="CN70" s="20"/>
      <c r="CO70" s="5"/>
      <c r="CR70" s="20"/>
      <c r="CS70" s="5"/>
      <c r="CV70" s="20"/>
      <c r="CW70" s="5"/>
      <c r="CZ70" s="20"/>
      <c r="DA70" s="5"/>
      <c r="DD70" s="20"/>
      <c r="DE70" s="5"/>
      <c r="DH70" s="20"/>
      <c r="DI70" s="5"/>
      <c r="DL70" s="20"/>
      <c r="DM70" s="5"/>
      <c r="DP70" s="20"/>
      <c r="DQ70" s="5"/>
      <c r="DT70" s="20"/>
      <c r="DU70" s="5"/>
      <c r="DX70" s="20"/>
      <c r="DY70" s="5"/>
      <c r="EB70" s="20"/>
      <c r="EC70" s="5"/>
      <c r="EF70" s="20"/>
      <c r="EG70" s="5"/>
      <c r="EJ70" s="20"/>
      <c r="EK70" s="5"/>
      <c r="EN70" s="20"/>
      <c r="EO70" s="5"/>
      <c r="ER70" s="20"/>
      <c r="ES70" s="5"/>
      <c r="EV70" s="20"/>
      <c r="EW70" s="5"/>
      <c r="EZ70" s="20"/>
      <c r="FA70" s="5"/>
      <c r="FD70" s="20"/>
      <c r="FE70" s="5"/>
      <c r="FH70" s="20"/>
      <c r="FI70" s="5"/>
      <c r="FL70" s="20"/>
      <c r="FM70" s="5"/>
      <c r="FP70" s="20"/>
      <c r="FQ70" s="5"/>
      <c r="FT70" s="20"/>
      <c r="FU70" s="5"/>
      <c r="FX70" s="20"/>
      <c r="FY70" s="5"/>
      <c r="GB70" s="20"/>
      <c r="GC70" s="5"/>
      <c r="GF70" s="20"/>
      <c r="GG70" s="5"/>
      <c r="GJ70" s="20"/>
      <c r="GK70" s="5"/>
      <c r="GN70" s="20"/>
      <c r="GO70" s="5"/>
      <c r="GR70" s="20"/>
      <c r="GS70" s="5"/>
      <c r="GV70" s="20"/>
      <c r="GW70" s="5"/>
      <c r="GZ70" s="20"/>
      <c r="HA70" s="5"/>
      <c r="HD70" s="20"/>
      <c r="HE70" s="5"/>
      <c r="HH70" s="20"/>
      <c r="HI70" s="5"/>
      <c r="HL70" s="20"/>
      <c r="HM70" s="5"/>
      <c r="HP70" s="20"/>
      <c r="HQ70" s="5"/>
      <c r="HT70" s="20"/>
      <c r="HU70" s="5"/>
      <c r="HX70" s="20"/>
      <c r="HY70" s="5"/>
      <c r="IB70" s="20"/>
      <c r="IC70" s="5"/>
      <c r="IF70" s="20"/>
      <c r="IG70" s="5"/>
      <c r="IJ70" s="20"/>
    </row>
    <row r="71" spans="1:244" s="19" customFormat="1" ht="13.5" thickBot="1">
      <c r="A71" s="29" t="s">
        <v>194</v>
      </c>
      <c r="B71" s="30">
        <v>5289.6677068792305</v>
      </c>
      <c r="C71" s="30">
        <v>1.26</v>
      </c>
      <c r="D71" s="81">
        <v>0.99999999999999989</v>
      </c>
    </row>
    <row r="72" spans="1:244">
      <c r="A72" s="22" t="s">
        <v>51</v>
      </c>
      <c r="D72" s="8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4" width="13.140625" style="2"/>
    <col min="255" max="255" width="56.42578125" style="2" customWidth="1"/>
    <col min="256" max="256" width="14.42578125" style="2" customWidth="1"/>
    <col min="257" max="257" width="11.7109375" style="2" customWidth="1"/>
    <col min="258" max="258" width="9.85546875" style="2" customWidth="1"/>
    <col min="259" max="510" width="13.140625" style="2"/>
    <col min="511" max="511" width="56.42578125" style="2" customWidth="1"/>
    <col min="512" max="512" width="14.42578125" style="2" customWidth="1"/>
    <col min="513" max="513" width="11.7109375" style="2" customWidth="1"/>
    <col min="514" max="514" width="9.85546875" style="2" customWidth="1"/>
    <col min="515" max="766" width="13.140625" style="2"/>
    <col min="767" max="767" width="56.42578125" style="2" customWidth="1"/>
    <col min="768" max="768" width="14.42578125" style="2" customWidth="1"/>
    <col min="769" max="769" width="11.7109375" style="2" customWidth="1"/>
    <col min="770" max="770" width="9.85546875" style="2" customWidth="1"/>
    <col min="771" max="1022" width="13.140625" style="2"/>
    <col min="1023" max="1023" width="56.42578125" style="2" customWidth="1"/>
    <col min="1024" max="1024" width="14.42578125" style="2" customWidth="1"/>
    <col min="1025" max="1025" width="11.7109375" style="2" customWidth="1"/>
    <col min="1026" max="1026" width="9.85546875" style="2" customWidth="1"/>
    <col min="1027" max="1278" width="13.140625" style="2"/>
    <col min="1279" max="1279" width="56.42578125" style="2" customWidth="1"/>
    <col min="1280" max="1280" width="14.42578125" style="2" customWidth="1"/>
    <col min="1281" max="1281" width="11.7109375" style="2" customWidth="1"/>
    <col min="1282" max="1282" width="9.85546875" style="2" customWidth="1"/>
    <col min="1283" max="1534" width="13.140625" style="2"/>
    <col min="1535" max="1535" width="56.42578125" style="2" customWidth="1"/>
    <col min="1536" max="1536" width="14.42578125" style="2" customWidth="1"/>
    <col min="1537" max="1537" width="11.7109375" style="2" customWidth="1"/>
    <col min="1538" max="1538" width="9.85546875" style="2" customWidth="1"/>
    <col min="1539" max="1790" width="13.140625" style="2"/>
    <col min="1791" max="1791" width="56.42578125" style="2" customWidth="1"/>
    <col min="1792" max="1792" width="14.42578125" style="2" customWidth="1"/>
    <col min="1793" max="1793" width="11.7109375" style="2" customWidth="1"/>
    <col min="1794" max="1794" width="9.85546875" style="2" customWidth="1"/>
    <col min="1795" max="2046" width="13.140625" style="2"/>
    <col min="2047" max="2047" width="56.42578125" style="2" customWidth="1"/>
    <col min="2048" max="2048" width="14.42578125" style="2" customWidth="1"/>
    <col min="2049" max="2049" width="11.7109375" style="2" customWidth="1"/>
    <col min="2050" max="2050" width="9.85546875" style="2" customWidth="1"/>
    <col min="2051" max="2302" width="13.140625" style="2"/>
    <col min="2303" max="2303" width="56.42578125" style="2" customWidth="1"/>
    <col min="2304" max="2304" width="14.42578125" style="2" customWidth="1"/>
    <col min="2305" max="2305" width="11.7109375" style="2" customWidth="1"/>
    <col min="2306" max="2306" width="9.85546875" style="2" customWidth="1"/>
    <col min="2307" max="2558" width="13.140625" style="2"/>
    <col min="2559" max="2559" width="56.42578125" style="2" customWidth="1"/>
    <col min="2560" max="2560" width="14.42578125" style="2" customWidth="1"/>
    <col min="2561" max="2561" width="11.7109375" style="2" customWidth="1"/>
    <col min="2562" max="2562" width="9.85546875" style="2" customWidth="1"/>
    <col min="2563" max="2814" width="13.140625" style="2"/>
    <col min="2815" max="2815" width="56.42578125" style="2" customWidth="1"/>
    <col min="2816" max="2816" width="14.42578125" style="2" customWidth="1"/>
    <col min="2817" max="2817" width="11.7109375" style="2" customWidth="1"/>
    <col min="2818" max="2818" width="9.85546875" style="2" customWidth="1"/>
    <col min="2819" max="3070" width="13.140625" style="2"/>
    <col min="3071" max="3071" width="56.42578125" style="2" customWidth="1"/>
    <col min="3072" max="3072" width="14.42578125" style="2" customWidth="1"/>
    <col min="3073" max="3073" width="11.7109375" style="2" customWidth="1"/>
    <col min="3074" max="3074" width="9.85546875" style="2" customWidth="1"/>
    <col min="3075" max="3326" width="13.140625" style="2"/>
    <col min="3327" max="3327" width="56.42578125" style="2" customWidth="1"/>
    <col min="3328" max="3328" width="14.42578125" style="2" customWidth="1"/>
    <col min="3329" max="3329" width="11.7109375" style="2" customWidth="1"/>
    <col min="3330" max="3330" width="9.85546875" style="2" customWidth="1"/>
    <col min="3331" max="3582" width="13.140625" style="2"/>
    <col min="3583" max="3583" width="56.42578125" style="2" customWidth="1"/>
    <col min="3584" max="3584" width="14.42578125" style="2" customWidth="1"/>
    <col min="3585" max="3585" width="11.7109375" style="2" customWidth="1"/>
    <col min="3586" max="3586" width="9.85546875" style="2" customWidth="1"/>
    <col min="3587" max="3838" width="13.140625" style="2"/>
    <col min="3839" max="3839" width="56.42578125" style="2" customWidth="1"/>
    <col min="3840" max="3840" width="14.42578125" style="2" customWidth="1"/>
    <col min="3841" max="3841" width="11.7109375" style="2" customWidth="1"/>
    <col min="3842" max="3842" width="9.85546875" style="2" customWidth="1"/>
    <col min="3843" max="4094" width="13.140625" style="2"/>
    <col min="4095" max="4095" width="56.42578125" style="2" customWidth="1"/>
    <col min="4096" max="4096" width="14.42578125" style="2" customWidth="1"/>
    <col min="4097" max="4097" width="11.7109375" style="2" customWidth="1"/>
    <col min="4098" max="4098" width="9.85546875" style="2" customWidth="1"/>
    <col min="4099" max="4350" width="13.140625" style="2"/>
    <col min="4351" max="4351" width="56.42578125" style="2" customWidth="1"/>
    <col min="4352" max="4352" width="14.42578125" style="2" customWidth="1"/>
    <col min="4353" max="4353" width="11.7109375" style="2" customWidth="1"/>
    <col min="4354" max="4354" width="9.85546875" style="2" customWidth="1"/>
    <col min="4355" max="4606" width="13.140625" style="2"/>
    <col min="4607" max="4607" width="56.42578125" style="2" customWidth="1"/>
    <col min="4608" max="4608" width="14.42578125" style="2" customWidth="1"/>
    <col min="4609" max="4609" width="11.7109375" style="2" customWidth="1"/>
    <col min="4610" max="4610" width="9.85546875" style="2" customWidth="1"/>
    <col min="4611" max="4862" width="13.140625" style="2"/>
    <col min="4863" max="4863" width="56.42578125" style="2" customWidth="1"/>
    <col min="4864" max="4864" width="14.42578125" style="2" customWidth="1"/>
    <col min="4865" max="4865" width="11.7109375" style="2" customWidth="1"/>
    <col min="4866" max="4866" width="9.85546875" style="2" customWidth="1"/>
    <col min="4867" max="5118" width="13.140625" style="2"/>
    <col min="5119" max="5119" width="56.42578125" style="2" customWidth="1"/>
    <col min="5120" max="5120" width="14.42578125" style="2" customWidth="1"/>
    <col min="5121" max="5121" width="11.7109375" style="2" customWidth="1"/>
    <col min="5122" max="5122" width="9.85546875" style="2" customWidth="1"/>
    <col min="5123" max="5374" width="13.140625" style="2"/>
    <col min="5375" max="5375" width="56.42578125" style="2" customWidth="1"/>
    <col min="5376" max="5376" width="14.42578125" style="2" customWidth="1"/>
    <col min="5377" max="5377" width="11.7109375" style="2" customWidth="1"/>
    <col min="5378" max="5378" width="9.85546875" style="2" customWidth="1"/>
    <col min="5379" max="5630" width="13.140625" style="2"/>
    <col min="5631" max="5631" width="56.42578125" style="2" customWidth="1"/>
    <col min="5632" max="5632" width="14.42578125" style="2" customWidth="1"/>
    <col min="5633" max="5633" width="11.7109375" style="2" customWidth="1"/>
    <col min="5634" max="5634" width="9.85546875" style="2" customWidth="1"/>
    <col min="5635" max="5886" width="13.140625" style="2"/>
    <col min="5887" max="5887" width="56.42578125" style="2" customWidth="1"/>
    <col min="5888" max="5888" width="14.42578125" style="2" customWidth="1"/>
    <col min="5889" max="5889" width="11.7109375" style="2" customWidth="1"/>
    <col min="5890" max="5890" width="9.85546875" style="2" customWidth="1"/>
    <col min="5891" max="6142" width="13.140625" style="2"/>
    <col min="6143" max="6143" width="56.42578125" style="2" customWidth="1"/>
    <col min="6144" max="6144" width="14.42578125" style="2" customWidth="1"/>
    <col min="6145" max="6145" width="11.7109375" style="2" customWidth="1"/>
    <col min="6146" max="6146" width="9.85546875" style="2" customWidth="1"/>
    <col min="6147" max="6398" width="13.140625" style="2"/>
    <col min="6399" max="6399" width="56.42578125" style="2" customWidth="1"/>
    <col min="6400" max="6400" width="14.42578125" style="2" customWidth="1"/>
    <col min="6401" max="6401" width="11.7109375" style="2" customWidth="1"/>
    <col min="6402" max="6402" width="9.85546875" style="2" customWidth="1"/>
    <col min="6403" max="6654" width="13.140625" style="2"/>
    <col min="6655" max="6655" width="56.42578125" style="2" customWidth="1"/>
    <col min="6656" max="6656" width="14.42578125" style="2" customWidth="1"/>
    <col min="6657" max="6657" width="11.7109375" style="2" customWidth="1"/>
    <col min="6658" max="6658" width="9.85546875" style="2" customWidth="1"/>
    <col min="6659" max="6910" width="13.140625" style="2"/>
    <col min="6911" max="6911" width="56.42578125" style="2" customWidth="1"/>
    <col min="6912" max="6912" width="14.42578125" style="2" customWidth="1"/>
    <col min="6913" max="6913" width="11.7109375" style="2" customWidth="1"/>
    <col min="6914" max="6914" width="9.85546875" style="2" customWidth="1"/>
    <col min="6915" max="7166" width="13.140625" style="2"/>
    <col min="7167" max="7167" width="56.42578125" style="2" customWidth="1"/>
    <col min="7168" max="7168" width="14.42578125" style="2" customWidth="1"/>
    <col min="7169" max="7169" width="11.7109375" style="2" customWidth="1"/>
    <col min="7170" max="7170" width="9.85546875" style="2" customWidth="1"/>
    <col min="7171" max="7422" width="13.140625" style="2"/>
    <col min="7423" max="7423" width="56.42578125" style="2" customWidth="1"/>
    <col min="7424" max="7424" width="14.42578125" style="2" customWidth="1"/>
    <col min="7425" max="7425" width="11.7109375" style="2" customWidth="1"/>
    <col min="7426" max="7426" width="9.85546875" style="2" customWidth="1"/>
    <col min="7427" max="7678" width="13.140625" style="2"/>
    <col min="7679" max="7679" width="56.42578125" style="2" customWidth="1"/>
    <col min="7680" max="7680" width="14.42578125" style="2" customWidth="1"/>
    <col min="7681" max="7681" width="11.7109375" style="2" customWidth="1"/>
    <col min="7682" max="7682" width="9.85546875" style="2" customWidth="1"/>
    <col min="7683" max="7934" width="13.140625" style="2"/>
    <col min="7935" max="7935" width="56.42578125" style="2" customWidth="1"/>
    <col min="7936" max="7936" width="14.42578125" style="2" customWidth="1"/>
    <col min="7937" max="7937" width="11.7109375" style="2" customWidth="1"/>
    <col min="7938" max="7938" width="9.85546875" style="2" customWidth="1"/>
    <col min="7939" max="8190" width="13.140625" style="2"/>
    <col min="8191" max="8191" width="56.42578125" style="2" customWidth="1"/>
    <col min="8192" max="8192" width="14.42578125" style="2" customWidth="1"/>
    <col min="8193" max="8193" width="11.7109375" style="2" customWidth="1"/>
    <col min="8194" max="8194" width="9.85546875" style="2" customWidth="1"/>
    <col min="8195" max="8446" width="13.140625" style="2"/>
    <col min="8447" max="8447" width="56.42578125" style="2" customWidth="1"/>
    <col min="8448" max="8448" width="14.42578125" style="2" customWidth="1"/>
    <col min="8449" max="8449" width="11.7109375" style="2" customWidth="1"/>
    <col min="8450" max="8450" width="9.85546875" style="2" customWidth="1"/>
    <col min="8451" max="8702" width="13.140625" style="2"/>
    <col min="8703" max="8703" width="56.42578125" style="2" customWidth="1"/>
    <col min="8704" max="8704" width="14.42578125" style="2" customWidth="1"/>
    <col min="8705" max="8705" width="11.7109375" style="2" customWidth="1"/>
    <col min="8706" max="8706" width="9.85546875" style="2" customWidth="1"/>
    <col min="8707" max="8958" width="13.140625" style="2"/>
    <col min="8959" max="8959" width="56.42578125" style="2" customWidth="1"/>
    <col min="8960" max="8960" width="14.42578125" style="2" customWidth="1"/>
    <col min="8961" max="8961" width="11.7109375" style="2" customWidth="1"/>
    <col min="8962" max="8962" width="9.85546875" style="2" customWidth="1"/>
    <col min="8963" max="9214" width="13.140625" style="2"/>
    <col min="9215" max="9215" width="56.42578125" style="2" customWidth="1"/>
    <col min="9216" max="9216" width="14.42578125" style="2" customWidth="1"/>
    <col min="9217" max="9217" width="11.7109375" style="2" customWidth="1"/>
    <col min="9218" max="9218" width="9.85546875" style="2" customWidth="1"/>
    <col min="9219" max="9470" width="13.140625" style="2"/>
    <col min="9471" max="9471" width="56.42578125" style="2" customWidth="1"/>
    <col min="9472" max="9472" width="14.42578125" style="2" customWidth="1"/>
    <col min="9473" max="9473" width="11.7109375" style="2" customWidth="1"/>
    <col min="9474" max="9474" width="9.85546875" style="2" customWidth="1"/>
    <col min="9475" max="9726" width="13.140625" style="2"/>
    <col min="9727" max="9727" width="56.42578125" style="2" customWidth="1"/>
    <col min="9728" max="9728" width="14.42578125" style="2" customWidth="1"/>
    <col min="9729" max="9729" width="11.7109375" style="2" customWidth="1"/>
    <col min="9730" max="9730" width="9.85546875" style="2" customWidth="1"/>
    <col min="9731" max="9982" width="13.140625" style="2"/>
    <col min="9983" max="9983" width="56.42578125" style="2" customWidth="1"/>
    <col min="9984" max="9984" width="14.42578125" style="2" customWidth="1"/>
    <col min="9985" max="9985" width="11.7109375" style="2" customWidth="1"/>
    <col min="9986" max="9986" width="9.85546875" style="2" customWidth="1"/>
    <col min="9987" max="10238" width="13.140625" style="2"/>
    <col min="10239" max="10239" width="56.42578125" style="2" customWidth="1"/>
    <col min="10240" max="10240" width="14.42578125" style="2" customWidth="1"/>
    <col min="10241" max="10241" width="11.7109375" style="2" customWidth="1"/>
    <col min="10242" max="10242" width="9.85546875" style="2" customWidth="1"/>
    <col min="10243" max="10494" width="13.140625" style="2"/>
    <col min="10495" max="10495" width="56.42578125" style="2" customWidth="1"/>
    <col min="10496" max="10496" width="14.42578125" style="2" customWidth="1"/>
    <col min="10497" max="10497" width="11.7109375" style="2" customWidth="1"/>
    <col min="10498" max="10498" width="9.85546875" style="2" customWidth="1"/>
    <col min="10499" max="10750" width="13.140625" style="2"/>
    <col min="10751" max="10751" width="56.42578125" style="2" customWidth="1"/>
    <col min="10752" max="10752" width="14.42578125" style="2" customWidth="1"/>
    <col min="10753" max="10753" width="11.7109375" style="2" customWidth="1"/>
    <col min="10754" max="10754" width="9.85546875" style="2" customWidth="1"/>
    <col min="10755" max="11006" width="13.140625" style="2"/>
    <col min="11007" max="11007" width="56.42578125" style="2" customWidth="1"/>
    <col min="11008" max="11008" width="14.42578125" style="2" customWidth="1"/>
    <col min="11009" max="11009" width="11.7109375" style="2" customWidth="1"/>
    <col min="11010" max="11010" width="9.85546875" style="2" customWidth="1"/>
    <col min="11011" max="11262" width="13.140625" style="2"/>
    <col min="11263" max="11263" width="56.42578125" style="2" customWidth="1"/>
    <col min="11264" max="11264" width="14.42578125" style="2" customWidth="1"/>
    <col min="11265" max="11265" width="11.7109375" style="2" customWidth="1"/>
    <col min="11266" max="11266" width="9.85546875" style="2" customWidth="1"/>
    <col min="11267" max="11518" width="13.140625" style="2"/>
    <col min="11519" max="11519" width="56.42578125" style="2" customWidth="1"/>
    <col min="11520" max="11520" width="14.42578125" style="2" customWidth="1"/>
    <col min="11521" max="11521" width="11.7109375" style="2" customWidth="1"/>
    <col min="11522" max="11522" width="9.85546875" style="2" customWidth="1"/>
    <col min="11523" max="11774" width="13.140625" style="2"/>
    <col min="11775" max="11775" width="56.42578125" style="2" customWidth="1"/>
    <col min="11776" max="11776" width="14.42578125" style="2" customWidth="1"/>
    <col min="11777" max="11777" width="11.7109375" style="2" customWidth="1"/>
    <col min="11778" max="11778" width="9.85546875" style="2" customWidth="1"/>
    <col min="11779" max="12030" width="13.140625" style="2"/>
    <col min="12031" max="12031" width="56.42578125" style="2" customWidth="1"/>
    <col min="12032" max="12032" width="14.42578125" style="2" customWidth="1"/>
    <col min="12033" max="12033" width="11.7109375" style="2" customWidth="1"/>
    <col min="12034" max="12034" width="9.85546875" style="2" customWidth="1"/>
    <col min="12035" max="12286" width="13.140625" style="2"/>
    <col min="12287" max="12287" width="56.42578125" style="2" customWidth="1"/>
    <col min="12288" max="12288" width="14.42578125" style="2" customWidth="1"/>
    <col min="12289" max="12289" width="11.7109375" style="2" customWidth="1"/>
    <col min="12290" max="12290" width="9.85546875" style="2" customWidth="1"/>
    <col min="12291" max="12542" width="13.140625" style="2"/>
    <col min="12543" max="12543" width="56.42578125" style="2" customWidth="1"/>
    <col min="12544" max="12544" width="14.42578125" style="2" customWidth="1"/>
    <col min="12545" max="12545" width="11.7109375" style="2" customWidth="1"/>
    <col min="12546" max="12546" width="9.85546875" style="2" customWidth="1"/>
    <col min="12547" max="12798" width="13.140625" style="2"/>
    <col min="12799" max="12799" width="56.42578125" style="2" customWidth="1"/>
    <col min="12800" max="12800" width="14.42578125" style="2" customWidth="1"/>
    <col min="12801" max="12801" width="11.7109375" style="2" customWidth="1"/>
    <col min="12802" max="12802" width="9.85546875" style="2" customWidth="1"/>
    <col min="12803" max="13054" width="13.140625" style="2"/>
    <col min="13055" max="13055" width="56.42578125" style="2" customWidth="1"/>
    <col min="13056" max="13056" width="14.42578125" style="2" customWidth="1"/>
    <col min="13057" max="13057" width="11.7109375" style="2" customWidth="1"/>
    <col min="13058" max="13058" width="9.85546875" style="2" customWidth="1"/>
    <col min="13059" max="13310" width="13.140625" style="2"/>
    <col min="13311" max="13311" width="56.42578125" style="2" customWidth="1"/>
    <col min="13312" max="13312" width="14.42578125" style="2" customWidth="1"/>
    <col min="13313" max="13313" width="11.7109375" style="2" customWidth="1"/>
    <col min="13314" max="13314" width="9.85546875" style="2" customWidth="1"/>
    <col min="13315" max="13566" width="13.140625" style="2"/>
    <col min="13567" max="13567" width="56.42578125" style="2" customWidth="1"/>
    <col min="13568" max="13568" width="14.42578125" style="2" customWidth="1"/>
    <col min="13569" max="13569" width="11.7109375" style="2" customWidth="1"/>
    <col min="13570" max="13570" width="9.85546875" style="2" customWidth="1"/>
    <col min="13571" max="13822" width="13.140625" style="2"/>
    <col min="13823" max="13823" width="56.42578125" style="2" customWidth="1"/>
    <col min="13824" max="13824" width="14.42578125" style="2" customWidth="1"/>
    <col min="13825" max="13825" width="11.7109375" style="2" customWidth="1"/>
    <col min="13826" max="13826" width="9.85546875" style="2" customWidth="1"/>
    <col min="13827" max="14078" width="13.140625" style="2"/>
    <col min="14079" max="14079" width="56.42578125" style="2" customWidth="1"/>
    <col min="14080" max="14080" width="14.42578125" style="2" customWidth="1"/>
    <col min="14081" max="14081" width="11.7109375" style="2" customWidth="1"/>
    <col min="14082" max="14082" width="9.85546875" style="2" customWidth="1"/>
    <col min="14083" max="14334" width="13.140625" style="2"/>
    <col min="14335" max="14335" width="56.42578125" style="2" customWidth="1"/>
    <col min="14336" max="14336" width="14.42578125" style="2" customWidth="1"/>
    <col min="14337" max="14337" width="11.7109375" style="2" customWidth="1"/>
    <col min="14338" max="14338" width="9.85546875" style="2" customWidth="1"/>
    <col min="14339" max="14590" width="13.140625" style="2"/>
    <col min="14591" max="14591" width="56.42578125" style="2" customWidth="1"/>
    <col min="14592" max="14592" width="14.42578125" style="2" customWidth="1"/>
    <col min="14593" max="14593" width="11.7109375" style="2" customWidth="1"/>
    <col min="14594" max="14594" width="9.85546875" style="2" customWidth="1"/>
    <col min="14595" max="14846" width="13.140625" style="2"/>
    <col min="14847" max="14847" width="56.42578125" style="2" customWidth="1"/>
    <col min="14848" max="14848" width="14.42578125" style="2" customWidth="1"/>
    <col min="14849" max="14849" width="11.7109375" style="2" customWidth="1"/>
    <col min="14850" max="14850" width="9.85546875" style="2" customWidth="1"/>
    <col min="14851" max="15102" width="13.140625" style="2"/>
    <col min="15103" max="15103" width="56.42578125" style="2" customWidth="1"/>
    <col min="15104" max="15104" width="14.42578125" style="2" customWidth="1"/>
    <col min="15105" max="15105" width="11.7109375" style="2" customWidth="1"/>
    <col min="15106" max="15106" width="9.85546875" style="2" customWidth="1"/>
    <col min="15107" max="15358" width="13.140625" style="2"/>
    <col min="15359" max="15359" width="56.42578125" style="2" customWidth="1"/>
    <col min="15360" max="15360" width="14.42578125" style="2" customWidth="1"/>
    <col min="15361" max="15361" width="11.7109375" style="2" customWidth="1"/>
    <col min="15362" max="15362" width="9.85546875" style="2" customWidth="1"/>
    <col min="15363" max="15614" width="13.140625" style="2"/>
    <col min="15615" max="15615" width="56.42578125" style="2" customWidth="1"/>
    <col min="15616" max="15616" width="14.42578125" style="2" customWidth="1"/>
    <col min="15617" max="15617" width="11.7109375" style="2" customWidth="1"/>
    <col min="15618" max="15618" width="9.85546875" style="2" customWidth="1"/>
    <col min="15619" max="15870" width="13.140625" style="2"/>
    <col min="15871" max="15871" width="56.42578125" style="2" customWidth="1"/>
    <col min="15872" max="15872" width="14.42578125" style="2" customWidth="1"/>
    <col min="15873" max="15873" width="11.7109375" style="2" customWidth="1"/>
    <col min="15874" max="15874" width="9.85546875" style="2" customWidth="1"/>
    <col min="15875" max="16126" width="13.140625" style="2"/>
    <col min="16127" max="16127" width="56.42578125" style="2" customWidth="1"/>
    <col min="16128" max="16128" width="14.42578125" style="2" customWidth="1"/>
    <col min="16129" max="16129" width="11.710937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302</v>
      </c>
      <c r="B2" s="1"/>
      <c r="C2" s="1"/>
      <c r="D2" s="1"/>
    </row>
    <row r="3" spans="1:4">
      <c r="A3" s="108" t="s">
        <v>303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4</v>
      </c>
    </row>
    <row r="6" spans="1:4">
      <c r="A6" s="6"/>
      <c r="B6" s="111" t="s">
        <v>5</v>
      </c>
      <c r="C6" s="8">
        <v>39640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214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800</v>
      </c>
      <c r="C10" s="117">
        <v>0.53</v>
      </c>
      <c r="D10" s="24">
        <v>0.73770698862227646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71.5</v>
      </c>
      <c r="C12" s="117">
        <v>0.05</v>
      </c>
      <c r="D12" s="24">
        <v>6.5932562108115961E-2</v>
      </c>
    </row>
    <row r="13" spans="1:4" s="118" customFormat="1">
      <c r="A13" s="110" t="s">
        <v>306</v>
      </c>
      <c r="B13" s="117">
        <v>3.4255973473599398E-2</v>
      </c>
      <c r="C13" s="117">
        <v>0</v>
      </c>
      <c r="D13" s="24">
        <v>3.1588588791916993E-5</v>
      </c>
    </row>
    <row r="14" spans="1:4">
      <c r="A14" s="119" t="s">
        <v>205</v>
      </c>
      <c r="B14" s="120">
        <v>871.53425597347359</v>
      </c>
      <c r="C14" s="120">
        <v>0.57999999999999996</v>
      </c>
      <c r="D14" s="25">
        <v>0.80367113931918432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150</v>
      </c>
      <c r="C18" s="117">
        <v>0.1</v>
      </c>
      <c r="D18" s="24">
        <v>0.13832006036667685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27.6</v>
      </c>
      <c r="C20" s="117">
        <v>0.02</v>
      </c>
      <c r="D20" s="24">
        <v>1.1877082516818653E-2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177.6</v>
      </c>
      <c r="C24" s="124">
        <v>0.12</v>
      </c>
      <c r="D24" s="26">
        <v>0.1501971428834955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45.285278879385466</v>
      </c>
      <c r="C26" s="117">
        <v>0.03</v>
      </c>
      <c r="D26" s="24">
        <v>4.1759083388789288E-2</v>
      </c>
    </row>
    <row r="27" spans="1:4" s="118" customFormat="1">
      <c r="A27" s="110" t="s">
        <v>32</v>
      </c>
      <c r="B27" s="117">
        <v>45.285278879385466</v>
      </c>
      <c r="C27" s="117">
        <v>0.03</v>
      </c>
      <c r="D27" s="24">
        <v>4.1759083388789288E-2</v>
      </c>
    </row>
    <row r="28" spans="1:4" s="125" customFormat="1">
      <c r="A28" s="119" t="s">
        <v>33</v>
      </c>
      <c r="B28" s="120">
        <v>1094.419534852859</v>
      </c>
      <c r="C28" s="120">
        <v>0.73</v>
      </c>
      <c r="D28" s="25">
        <v>0.99562736559146914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1.1418657824533134</v>
      </c>
      <c r="C33" s="117">
        <v>0</v>
      </c>
      <c r="D33" s="24">
        <v>1.0529529597305665E-3</v>
      </c>
    </row>
    <row r="34" spans="1:244" s="118" customFormat="1">
      <c r="A34" s="123" t="s">
        <v>39</v>
      </c>
      <c r="B34" s="124">
        <v>1.1418657824533134</v>
      </c>
      <c r="C34" s="124">
        <v>0</v>
      </c>
      <c r="D34" s="26">
        <v>1.0529529597305665E-3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1.1418657824533134</v>
      </c>
      <c r="C40" s="129">
        <v>0</v>
      </c>
      <c r="D40" s="28">
        <v>1.0529529597305665E-3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1095.5614006353123</v>
      </c>
      <c r="C41" s="120">
        <v>0.73</v>
      </c>
      <c r="D41" s="25">
        <v>0.99668031855119965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3.319681448800244E-3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3.319681448800244E-3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1099.1614006353122</v>
      </c>
      <c r="C46" s="131">
        <v>0.73</v>
      </c>
      <c r="D46" s="132">
        <v>1</v>
      </c>
    </row>
    <row r="47" spans="1:244">
      <c r="A47" s="133" t="s">
        <v>307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P74"/>
  <sheetViews>
    <sheetView showGridLines="0" zoomScaleNormal="100" workbookViewId="0"/>
  </sheetViews>
  <sheetFormatPr defaultColWidth="9.140625" defaultRowHeight="12.75"/>
  <cols>
    <col min="1" max="1" width="5" style="33" customWidth="1"/>
    <col min="2" max="2" width="17.5703125" style="33" customWidth="1"/>
    <col min="3" max="3" width="0.5703125" style="33" customWidth="1"/>
    <col min="4" max="4" width="3.7109375" style="33" customWidth="1"/>
    <col min="5" max="5" width="17.42578125" style="33" customWidth="1"/>
    <col min="6" max="7" width="1" style="33" customWidth="1"/>
    <col min="8" max="8" width="8.42578125" style="33" customWidth="1"/>
    <col min="9" max="9" width="10.140625" style="33" customWidth="1"/>
    <col min="10" max="10" width="9.28515625" style="33" customWidth="1"/>
    <col min="11" max="11" width="1.7109375" style="33" customWidth="1"/>
    <col min="12" max="12" width="3.85546875" style="33" customWidth="1"/>
    <col min="13" max="13" width="15.28515625" style="33" customWidth="1"/>
    <col min="14" max="14" width="5" style="33" customWidth="1"/>
    <col min="15" max="15" width="4.85546875" style="33" customWidth="1"/>
    <col min="16" max="16" width="32.140625" style="33" customWidth="1"/>
    <col min="17" max="256" width="9.140625" style="33"/>
    <col min="257" max="257" width="5" style="33" customWidth="1"/>
    <col min="258" max="258" width="17.5703125" style="33" customWidth="1"/>
    <col min="259" max="259" width="0.5703125" style="33" customWidth="1"/>
    <col min="260" max="260" width="3.7109375" style="33" customWidth="1"/>
    <col min="261" max="261" width="17.42578125" style="33" customWidth="1"/>
    <col min="262" max="263" width="1" style="33" customWidth="1"/>
    <col min="264" max="264" width="8.42578125" style="33" customWidth="1"/>
    <col min="265" max="265" width="10.140625" style="33" customWidth="1"/>
    <col min="266" max="266" width="9.28515625" style="33" customWidth="1"/>
    <col min="267" max="267" width="1.7109375" style="33" customWidth="1"/>
    <col min="268" max="268" width="3.85546875" style="33" customWidth="1"/>
    <col min="269" max="269" width="15.28515625" style="33" customWidth="1"/>
    <col min="270" max="270" width="5" style="33" customWidth="1"/>
    <col min="271" max="271" width="4.85546875" style="33" customWidth="1"/>
    <col min="272" max="272" width="32.140625" style="33" customWidth="1"/>
    <col min="273" max="512" width="9.140625" style="33"/>
    <col min="513" max="513" width="5" style="33" customWidth="1"/>
    <col min="514" max="514" width="17.5703125" style="33" customWidth="1"/>
    <col min="515" max="515" width="0.5703125" style="33" customWidth="1"/>
    <col min="516" max="516" width="3.7109375" style="33" customWidth="1"/>
    <col min="517" max="517" width="17.42578125" style="33" customWidth="1"/>
    <col min="518" max="519" width="1" style="33" customWidth="1"/>
    <col min="520" max="520" width="8.42578125" style="33" customWidth="1"/>
    <col min="521" max="521" width="10.140625" style="33" customWidth="1"/>
    <col min="522" max="522" width="9.28515625" style="33" customWidth="1"/>
    <col min="523" max="523" width="1.7109375" style="33" customWidth="1"/>
    <col min="524" max="524" width="3.85546875" style="33" customWidth="1"/>
    <col min="525" max="525" width="15.28515625" style="33" customWidth="1"/>
    <col min="526" max="526" width="5" style="33" customWidth="1"/>
    <col min="527" max="527" width="4.85546875" style="33" customWidth="1"/>
    <col min="528" max="528" width="32.140625" style="33" customWidth="1"/>
    <col min="529" max="768" width="9.140625" style="33"/>
    <col min="769" max="769" width="5" style="33" customWidth="1"/>
    <col min="770" max="770" width="17.5703125" style="33" customWidth="1"/>
    <col min="771" max="771" width="0.5703125" style="33" customWidth="1"/>
    <col min="772" max="772" width="3.7109375" style="33" customWidth="1"/>
    <col min="773" max="773" width="17.42578125" style="33" customWidth="1"/>
    <col min="774" max="775" width="1" style="33" customWidth="1"/>
    <col min="776" max="776" width="8.42578125" style="33" customWidth="1"/>
    <col min="777" max="777" width="10.140625" style="33" customWidth="1"/>
    <col min="778" max="778" width="9.28515625" style="33" customWidth="1"/>
    <col min="779" max="779" width="1.7109375" style="33" customWidth="1"/>
    <col min="780" max="780" width="3.85546875" style="33" customWidth="1"/>
    <col min="781" max="781" width="15.28515625" style="33" customWidth="1"/>
    <col min="782" max="782" width="5" style="33" customWidth="1"/>
    <col min="783" max="783" width="4.85546875" style="33" customWidth="1"/>
    <col min="784" max="784" width="32.140625" style="33" customWidth="1"/>
    <col min="785" max="1024" width="9.140625" style="33"/>
    <col min="1025" max="1025" width="5" style="33" customWidth="1"/>
    <col min="1026" max="1026" width="17.5703125" style="33" customWidth="1"/>
    <col min="1027" max="1027" width="0.5703125" style="33" customWidth="1"/>
    <col min="1028" max="1028" width="3.7109375" style="33" customWidth="1"/>
    <col min="1029" max="1029" width="17.42578125" style="33" customWidth="1"/>
    <col min="1030" max="1031" width="1" style="33" customWidth="1"/>
    <col min="1032" max="1032" width="8.42578125" style="33" customWidth="1"/>
    <col min="1033" max="1033" width="10.140625" style="33" customWidth="1"/>
    <col min="1034" max="1034" width="9.28515625" style="33" customWidth="1"/>
    <col min="1035" max="1035" width="1.7109375" style="33" customWidth="1"/>
    <col min="1036" max="1036" width="3.85546875" style="33" customWidth="1"/>
    <col min="1037" max="1037" width="15.28515625" style="33" customWidth="1"/>
    <col min="1038" max="1038" width="5" style="33" customWidth="1"/>
    <col min="1039" max="1039" width="4.85546875" style="33" customWidth="1"/>
    <col min="1040" max="1040" width="32.140625" style="33" customWidth="1"/>
    <col min="1041" max="1280" width="9.140625" style="33"/>
    <col min="1281" max="1281" width="5" style="33" customWidth="1"/>
    <col min="1282" max="1282" width="17.5703125" style="33" customWidth="1"/>
    <col min="1283" max="1283" width="0.5703125" style="33" customWidth="1"/>
    <col min="1284" max="1284" width="3.7109375" style="33" customWidth="1"/>
    <col min="1285" max="1285" width="17.42578125" style="33" customWidth="1"/>
    <col min="1286" max="1287" width="1" style="33" customWidth="1"/>
    <col min="1288" max="1288" width="8.42578125" style="33" customWidth="1"/>
    <col min="1289" max="1289" width="10.140625" style="33" customWidth="1"/>
    <col min="1290" max="1290" width="9.28515625" style="33" customWidth="1"/>
    <col min="1291" max="1291" width="1.7109375" style="33" customWidth="1"/>
    <col min="1292" max="1292" width="3.85546875" style="33" customWidth="1"/>
    <col min="1293" max="1293" width="15.28515625" style="33" customWidth="1"/>
    <col min="1294" max="1294" width="5" style="33" customWidth="1"/>
    <col min="1295" max="1295" width="4.85546875" style="33" customWidth="1"/>
    <col min="1296" max="1296" width="32.140625" style="33" customWidth="1"/>
    <col min="1297" max="1536" width="9.140625" style="33"/>
    <col min="1537" max="1537" width="5" style="33" customWidth="1"/>
    <col min="1538" max="1538" width="17.5703125" style="33" customWidth="1"/>
    <col min="1539" max="1539" width="0.5703125" style="33" customWidth="1"/>
    <col min="1540" max="1540" width="3.7109375" style="33" customWidth="1"/>
    <col min="1541" max="1541" width="17.42578125" style="33" customWidth="1"/>
    <col min="1542" max="1543" width="1" style="33" customWidth="1"/>
    <col min="1544" max="1544" width="8.42578125" style="33" customWidth="1"/>
    <col min="1545" max="1545" width="10.140625" style="33" customWidth="1"/>
    <col min="1546" max="1546" width="9.28515625" style="33" customWidth="1"/>
    <col min="1547" max="1547" width="1.7109375" style="33" customWidth="1"/>
    <col min="1548" max="1548" width="3.85546875" style="33" customWidth="1"/>
    <col min="1549" max="1549" width="15.28515625" style="33" customWidth="1"/>
    <col min="1550" max="1550" width="5" style="33" customWidth="1"/>
    <col min="1551" max="1551" width="4.85546875" style="33" customWidth="1"/>
    <col min="1552" max="1552" width="32.140625" style="33" customWidth="1"/>
    <col min="1553" max="1792" width="9.140625" style="33"/>
    <col min="1793" max="1793" width="5" style="33" customWidth="1"/>
    <col min="1794" max="1794" width="17.5703125" style="33" customWidth="1"/>
    <col min="1795" max="1795" width="0.5703125" style="33" customWidth="1"/>
    <col min="1796" max="1796" width="3.7109375" style="33" customWidth="1"/>
    <col min="1797" max="1797" width="17.42578125" style="33" customWidth="1"/>
    <col min="1798" max="1799" width="1" style="33" customWidth="1"/>
    <col min="1800" max="1800" width="8.42578125" style="33" customWidth="1"/>
    <col min="1801" max="1801" width="10.140625" style="33" customWidth="1"/>
    <col min="1802" max="1802" width="9.28515625" style="33" customWidth="1"/>
    <col min="1803" max="1803" width="1.7109375" style="33" customWidth="1"/>
    <col min="1804" max="1804" width="3.85546875" style="33" customWidth="1"/>
    <col min="1805" max="1805" width="15.28515625" style="33" customWidth="1"/>
    <col min="1806" max="1806" width="5" style="33" customWidth="1"/>
    <col min="1807" max="1807" width="4.85546875" style="33" customWidth="1"/>
    <col min="1808" max="1808" width="32.140625" style="33" customWidth="1"/>
    <col min="1809" max="2048" width="9.140625" style="33"/>
    <col min="2049" max="2049" width="5" style="33" customWidth="1"/>
    <col min="2050" max="2050" width="17.5703125" style="33" customWidth="1"/>
    <col min="2051" max="2051" width="0.5703125" style="33" customWidth="1"/>
    <col min="2052" max="2052" width="3.7109375" style="33" customWidth="1"/>
    <col min="2053" max="2053" width="17.42578125" style="33" customWidth="1"/>
    <col min="2054" max="2055" width="1" style="33" customWidth="1"/>
    <col min="2056" max="2056" width="8.42578125" style="33" customWidth="1"/>
    <col min="2057" max="2057" width="10.140625" style="33" customWidth="1"/>
    <col min="2058" max="2058" width="9.28515625" style="33" customWidth="1"/>
    <col min="2059" max="2059" width="1.7109375" style="33" customWidth="1"/>
    <col min="2060" max="2060" width="3.85546875" style="33" customWidth="1"/>
    <col min="2061" max="2061" width="15.28515625" style="33" customWidth="1"/>
    <col min="2062" max="2062" width="5" style="33" customWidth="1"/>
    <col min="2063" max="2063" width="4.85546875" style="33" customWidth="1"/>
    <col min="2064" max="2064" width="32.140625" style="33" customWidth="1"/>
    <col min="2065" max="2304" width="9.140625" style="33"/>
    <col min="2305" max="2305" width="5" style="33" customWidth="1"/>
    <col min="2306" max="2306" width="17.5703125" style="33" customWidth="1"/>
    <col min="2307" max="2307" width="0.5703125" style="33" customWidth="1"/>
    <col min="2308" max="2308" width="3.7109375" style="33" customWidth="1"/>
    <col min="2309" max="2309" width="17.42578125" style="33" customWidth="1"/>
    <col min="2310" max="2311" width="1" style="33" customWidth="1"/>
    <col min="2312" max="2312" width="8.42578125" style="33" customWidth="1"/>
    <col min="2313" max="2313" width="10.140625" style="33" customWidth="1"/>
    <col min="2314" max="2314" width="9.28515625" style="33" customWidth="1"/>
    <col min="2315" max="2315" width="1.7109375" style="33" customWidth="1"/>
    <col min="2316" max="2316" width="3.85546875" style="33" customWidth="1"/>
    <col min="2317" max="2317" width="15.28515625" style="33" customWidth="1"/>
    <col min="2318" max="2318" width="5" style="33" customWidth="1"/>
    <col min="2319" max="2319" width="4.85546875" style="33" customWidth="1"/>
    <col min="2320" max="2320" width="32.140625" style="33" customWidth="1"/>
    <col min="2321" max="2560" width="9.140625" style="33"/>
    <col min="2561" max="2561" width="5" style="33" customWidth="1"/>
    <col min="2562" max="2562" width="17.5703125" style="33" customWidth="1"/>
    <col min="2563" max="2563" width="0.5703125" style="33" customWidth="1"/>
    <col min="2564" max="2564" width="3.7109375" style="33" customWidth="1"/>
    <col min="2565" max="2565" width="17.42578125" style="33" customWidth="1"/>
    <col min="2566" max="2567" width="1" style="33" customWidth="1"/>
    <col min="2568" max="2568" width="8.42578125" style="33" customWidth="1"/>
    <col min="2569" max="2569" width="10.140625" style="33" customWidth="1"/>
    <col min="2570" max="2570" width="9.28515625" style="33" customWidth="1"/>
    <col min="2571" max="2571" width="1.7109375" style="33" customWidth="1"/>
    <col min="2572" max="2572" width="3.85546875" style="33" customWidth="1"/>
    <col min="2573" max="2573" width="15.28515625" style="33" customWidth="1"/>
    <col min="2574" max="2574" width="5" style="33" customWidth="1"/>
    <col min="2575" max="2575" width="4.85546875" style="33" customWidth="1"/>
    <col min="2576" max="2576" width="32.140625" style="33" customWidth="1"/>
    <col min="2577" max="2816" width="9.140625" style="33"/>
    <col min="2817" max="2817" width="5" style="33" customWidth="1"/>
    <col min="2818" max="2818" width="17.5703125" style="33" customWidth="1"/>
    <col min="2819" max="2819" width="0.5703125" style="33" customWidth="1"/>
    <col min="2820" max="2820" width="3.7109375" style="33" customWidth="1"/>
    <col min="2821" max="2821" width="17.42578125" style="33" customWidth="1"/>
    <col min="2822" max="2823" width="1" style="33" customWidth="1"/>
    <col min="2824" max="2824" width="8.42578125" style="33" customWidth="1"/>
    <col min="2825" max="2825" width="10.140625" style="33" customWidth="1"/>
    <col min="2826" max="2826" width="9.28515625" style="33" customWidth="1"/>
    <col min="2827" max="2827" width="1.7109375" style="33" customWidth="1"/>
    <col min="2828" max="2828" width="3.85546875" style="33" customWidth="1"/>
    <col min="2829" max="2829" width="15.28515625" style="33" customWidth="1"/>
    <col min="2830" max="2830" width="5" style="33" customWidth="1"/>
    <col min="2831" max="2831" width="4.85546875" style="33" customWidth="1"/>
    <col min="2832" max="2832" width="32.140625" style="33" customWidth="1"/>
    <col min="2833" max="3072" width="9.140625" style="33"/>
    <col min="3073" max="3073" width="5" style="33" customWidth="1"/>
    <col min="3074" max="3074" width="17.5703125" style="33" customWidth="1"/>
    <col min="3075" max="3075" width="0.5703125" style="33" customWidth="1"/>
    <col min="3076" max="3076" width="3.7109375" style="33" customWidth="1"/>
    <col min="3077" max="3077" width="17.42578125" style="33" customWidth="1"/>
    <col min="3078" max="3079" width="1" style="33" customWidth="1"/>
    <col min="3080" max="3080" width="8.42578125" style="33" customWidth="1"/>
    <col min="3081" max="3081" width="10.140625" style="33" customWidth="1"/>
    <col min="3082" max="3082" width="9.28515625" style="33" customWidth="1"/>
    <col min="3083" max="3083" width="1.7109375" style="33" customWidth="1"/>
    <col min="3084" max="3084" width="3.85546875" style="33" customWidth="1"/>
    <col min="3085" max="3085" width="15.28515625" style="33" customWidth="1"/>
    <col min="3086" max="3086" width="5" style="33" customWidth="1"/>
    <col min="3087" max="3087" width="4.85546875" style="33" customWidth="1"/>
    <col min="3088" max="3088" width="32.140625" style="33" customWidth="1"/>
    <col min="3089" max="3328" width="9.140625" style="33"/>
    <col min="3329" max="3329" width="5" style="33" customWidth="1"/>
    <col min="3330" max="3330" width="17.5703125" style="33" customWidth="1"/>
    <col min="3331" max="3331" width="0.5703125" style="33" customWidth="1"/>
    <col min="3332" max="3332" width="3.7109375" style="33" customWidth="1"/>
    <col min="3333" max="3333" width="17.42578125" style="33" customWidth="1"/>
    <col min="3334" max="3335" width="1" style="33" customWidth="1"/>
    <col min="3336" max="3336" width="8.42578125" style="33" customWidth="1"/>
    <col min="3337" max="3337" width="10.140625" style="33" customWidth="1"/>
    <col min="3338" max="3338" width="9.28515625" style="33" customWidth="1"/>
    <col min="3339" max="3339" width="1.7109375" style="33" customWidth="1"/>
    <col min="3340" max="3340" width="3.85546875" style="33" customWidth="1"/>
    <col min="3341" max="3341" width="15.28515625" style="33" customWidth="1"/>
    <col min="3342" max="3342" width="5" style="33" customWidth="1"/>
    <col min="3343" max="3343" width="4.85546875" style="33" customWidth="1"/>
    <col min="3344" max="3344" width="32.140625" style="33" customWidth="1"/>
    <col min="3345" max="3584" width="9.140625" style="33"/>
    <col min="3585" max="3585" width="5" style="33" customWidth="1"/>
    <col min="3586" max="3586" width="17.5703125" style="33" customWidth="1"/>
    <col min="3587" max="3587" width="0.5703125" style="33" customWidth="1"/>
    <col min="3588" max="3588" width="3.7109375" style="33" customWidth="1"/>
    <col min="3589" max="3589" width="17.42578125" style="33" customWidth="1"/>
    <col min="3590" max="3591" width="1" style="33" customWidth="1"/>
    <col min="3592" max="3592" width="8.42578125" style="33" customWidth="1"/>
    <col min="3593" max="3593" width="10.140625" style="33" customWidth="1"/>
    <col min="3594" max="3594" width="9.28515625" style="33" customWidth="1"/>
    <col min="3595" max="3595" width="1.7109375" style="33" customWidth="1"/>
    <col min="3596" max="3596" width="3.85546875" style="33" customWidth="1"/>
    <col min="3597" max="3597" width="15.28515625" style="33" customWidth="1"/>
    <col min="3598" max="3598" width="5" style="33" customWidth="1"/>
    <col min="3599" max="3599" width="4.85546875" style="33" customWidth="1"/>
    <col min="3600" max="3600" width="32.140625" style="33" customWidth="1"/>
    <col min="3601" max="3840" width="9.140625" style="33"/>
    <col min="3841" max="3841" width="5" style="33" customWidth="1"/>
    <col min="3842" max="3842" width="17.5703125" style="33" customWidth="1"/>
    <col min="3843" max="3843" width="0.5703125" style="33" customWidth="1"/>
    <col min="3844" max="3844" width="3.7109375" style="33" customWidth="1"/>
    <col min="3845" max="3845" width="17.42578125" style="33" customWidth="1"/>
    <col min="3846" max="3847" width="1" style="33" customWidth="1"/>
    <col min="3848" max="3848" width="8.42578125" style="33" customWidth="1"/>
    <col min="3849" max="3849" width="10.140625" style="33" customWidth="1"/>
    <col min="3850" max="3850" width="9.28515625" style="33" customWidth="1"/>
    <col min="3851" max="3851" width="1.7109375" style="33" customWidth="1"/>
    <col min="3852" max="3852" width="3.85546875" style="33" customWidth="1"/>
    <col min="3853" max="3853" width="15.28515625" style="33" customWidth="1"/>
    <col min="3854" max="3854" width="5" style="33" customWidth="1"/>
    <col min="3855" max="3855" width="4.85546875" style="33" customWidth="1"/>
    <col min="3856" max="3856" width="32.140625" style="33" customWidth="1"/>
    <col min="3857" max="4096" width="9.140625" style="33"/>
    <col min="4097" max="4097" width="5" style="33" customWidth="1"/>
    <col min="4098" max="4098" width="17.5703125" style="33" customWidth="1"/>
    <col min="4099" max="4099" width="0.5703125" style="33" customWidth="1"/>
    <col min="4100" max="4100" width="3.7109375" style="33" customWidth="1"/>
    <col min="4101" max="4101" width="17.42578125" style="33" customWidth="1"/>
    <col min="4102" max="4103" width="1" style="33" customWidth="1"/>
    <col min="4104" max="4104" width="8.42578125" style="33" customWidth="1"/>
    <col min="4105" max="4105" width="10.140625" style="33" customWidth="1"/>
    <col min="4106" max="4106" width="9.28515625" style="33" customWidth="1"/>
    <col min="4107" max="4107" width="1.7109375" style="33" customWidth="1"/>
    <col min="4108" max="4108" width="3.85546875" style="33" customWidth="1"/>
    <col min="4109" max="4109" width="15.28515625" style="33" customWidth="1"/>
    <col min="4110" max="4110" width="5" style="33" customWidth="1"/>
    <col min="4111" max="4111" width="4.85546875" style="33" customWidth="1"/>
    <col min="4112" max="4112" width="32.140625" style="33" customWidth="1"/>
    <col min="4113" max="4352" width="9.140625" style="33"/>
    <col min="4353" max="4353" width="5" style="33" customWidth="1"/>
    <col min="4354" max="4354" width="17.5703125" style="33" customWidth="1"/>
    <col min="4355" max="4355" width="0.5703125" style="33" customWidth="1"/>
    <col min="4356" max="4356" width="3.7109375" style="33" customWidth="1"/>
    <col min="4357" max="4357" width="17.42578125" style="33" customWidth="1"/>
    <col min="4358" max="4359" width="1" style="33" customWidth="1"/>
    <col min="4360" max="4360" width="8.42578125" style="33" customWidth="1"/>
    <col min="4361" max="4361" width="10.140625" style="33" customWidth="1"/>
    <col min="4362" max="4362" width="9.28515625" style="33" customWidth="1"/>
    <col min="4363" max="4363" width="1.7109375" style="33" customWidth="1"/>
    <col min="4364" max="4364" width="3.85546875" style="33" customWidth="1"/>
    <col min="4365" max="4365" width="15.28515625" style="33" customWidth="1"/>
    <col min="4366" max="4366" width="5" style="33" customWidth="1"/>
    <col min="4367" max="4367" width="4.85546875" style="33" customWidth="1"/>
    <col min="4368" max="4368" width="32.140625" style="33" customWidth="1"/>
    <col min="4369" max="4608" width="9.140625" style="33"/>
    <col min="4609" max="4609" width="5" style="33" customWidth="1"/>
    <col min="4610" max="4610" width="17.5703125" style="33" customWidth="1"/>
    <col min="4611" max="4611" width="0.5703125" style="33" customWidth="1"/>
    <col min="4612" max="4612" width="3.7109375" style="33" customWidth="1"/>
    <col min="4613" max="4613" width="17.42578125" style="33" customWidth="1"/>
    <col min="4614" max="4615" width="1" style="33" customWidth="1"/>
    <col min="4616" max="4616" width="8.42578125" style="33" customWidth="1"/>
    <col min="4617" max="4617" width="10.140625" style="33" customWidth="1"/>
    <col min="4618" max="4618" width="9.28515625" style="33" customWidth="1"/>
    <col min="4619" max="4619" width="1.7109375" style="33" customWidth="1"/>
    <col min="4620" max="4620" width="3.85546875" style="33" customWidth="1"/>
    <col min="4621" max="4621" width="15.28515625" style="33" customWidth="1"/>
    <col min="4622" max="4622" width="5" style="33" customWidth="1"/>
    <col min="4623" max="4623" width="4.85546875" style="33" customWidth="1"/>
    <col min="4624" max="4624" width="32.140625" style="33" customWidth="1"/>
    <col min="4625" max="4864" width="9.140625" style="33"/>
    <col min="4865" max="4865" width="5" style="33" customWidth="1"/>
    <col min="4866" max="4866" width="17.5703125" style="33" customWidth="1"/>
    <col min="4867" max="4867" width="0.5703125" style="33" customWidth="1"/>
    <col min="4868" max="4868" width="3.7109375" style="33" customWidth="1"/>
    <col min="4869" max="4869" width="17.42578125" style="33" customWidth="1"/>
    <col min="4870" max="4871" width="1" style="33" customWidth="1"/>
    <col min="4872" max="4872" width="8.42578125" style="33" customWidth="1"/>
    <col min="4873" max="4873" width="10.140625" style="33" customWidth="1"/>
    <col min="4874" max="4874" width="9.28515625" style="33" customWidth="1"/>
    <col min="4875" max="4875" width="1.7109375" style="33" customWidth="1"/>
    <col min="4876" max="4876" width="3.85546875" style="33" customWidth="1"/>
    <col min="4877" max="4877" width="15.28515625" style="33" customWidth="1"/>
    <col min="4878" max="4878" width="5" style="33" customWidth="1"/>
    <col min="4879" max="4879" width="4.85546875" style="33" customWidth="1"/>
    <col min="4880" max="4880" width="32.140625" style="33" customWidth="1"/>
    <col min="4881" max="5120" width="9.140625" style="33"/>
    <col min="5121" max="5121" width="5" style="33" customWidth="1"/>
    <col min="5122" max="5122" width="17.5703125" style="33" customWidth="1"/>
    <col min="5123" max="5123" width="0.5703125" style="33" customWidth="1"/>
    <col min="5124" max="5124" width="3.7109375" style="33" customWidth="1"/>
    <col min="5125" max="5125" width="17.42578125" style="33" customWidth="1"/>
    <col min="5126" max="5127" width="1" style="33" customWidth="1"/>
    <col min="5128" max="5128" width="8.42578125" style="33" customWidth="1"/>
    <col min="5129" max="5129" width="10.140625" style="33" customWidth="1"/>
    <col min="5130" max="5130" width="9.28515625" style="33" customWidth="1"/>
    <col min="5131" max="5131" width="1.7109375" style="33" customWidth="1"/>
    <col min="5132" max="5132" width="3.85546875" style="33" customWidth="1"/>
    <col min="5133" max="5133" width="15.28515625" style="33" customWidth="1"/>
    <col min="5134" max="5134" width="5" style="33" customWidth="1"/>
    <col min="5135" max="5135" width="4.85546875" style="33" customWidth="1"/>
    <col min="5136" max="5136" width="32.140625" style="33" customWidth="1"/>
    <col min="5137" max="5376" width="9.140625" style="33"/>
    <col min="5377" max="5377" width="5" style="33" customWidth="1"/>
    <col min="5378" max="5378" width="17.5703125" style="33" customWidth="1"/>
    <col min="5379" max="5379" width="0.5703125" style="33" customWidth="1"/>
    <col min="5380" max="5380" width="3.7109375" style="33" customWidth="1"/>
    <col min="5381" max="5381" width="17.42578125" style="33" customWidth="1"/>
    <col min="5382" max="5383" width="1" style="33" customWidth="1"/>
    <col min="5384" max="5384" width="8.42578125" style="33" customWidth="1"/>
    <col min="5385" max="5385" width="10.140625" style="33" customWidth="1"/>
    <col min="5386" max="5386" width="9.28515625" style="33" customWidth="1"/>
    <col min="5387" max="5387" width="1.7109375" style="33" customWidth="1"/>
    <col min="5388" max="5388" width="3.85546875" style="33" customWidth="1"/>
    <col min="5389" max="5389" width="15.28515625" style="33" customWidth="1"/>
    <col min="5390" max="5390" width="5" style="33" customWidth="1"/>
    <col min="5391" max="5391" width="4.85546875" style="33" customWidth="1"/>
    <col min="5392" max="5392" width="32.140625" style="33" customWidth="1"/>
    <col min="5393" max="5632" width="9.140625" style="33"/>
    <col min="5633" max="5633" width="5" style="33" customWidth="1"/>
    <col min="5634" max="5634" width="17.5703125" style="33" customWidth="1"/>
    <col min="5635" max="5635" width="0.5703125" style="33" customWidth="1"/>
    <col min="5636" max="5636" width="3.7109375" style="33" customWidth="1"/>
    <col min="5637" max="5637" width="17.42578125" style="33" customWidth="1"/>
    <col min="5638" max="5639" width="1" style="33" customWidth="1"/>
    <col min="5640" max="5640" width="8.42578125" style="33" customWidth="1"/>
    <col min="5641" max="5641" width="10.140625" style="33" customWidth="1"/>
    <col min="5642" max="5642" width="9.28515625" style="33" customWidth="1"/>
    <col min="5643" max="5643" width="1.7109375" style="33" customWidth="1"/>
    <col min="5644" max="5644" width="3.85546875" style="33" customWidth="1"/>
    <col min="5645" max="5645" width="15.28515625" style="33" customWidth="1"/>
    <col min="5646" max="5646" width="5" style="33" customWidth="1"/>
    <col min="5647" max="5647" width="4.85546875" style="33" customWidth="1"/>
    <col min="5648" max="5648" width="32.140625" style="33" customWidth="1"/>
    <col min="5649" max="5888" width="9.140625" style="33"/>
    <col min="5889" max="5889" width="5" style="33" customWidth="1"/>
    <col min="5890" max="5890" width="17.5703125" style="33" customWidth="1"/>
    <col min="5891" max="5891" width="0.5703125" style="33" customWidth="1"/>
    <col min="5892" max="5892" width="3.7109375" style="33" customWidth="1"/>
    <col min="5893" max="5893" width="17.42578125" style="33" customWidth="1"/>
    <col min="5894" max="5895" width="1" style="33" customWidth="1"/>
    <col min="5896" max="5896" width="8.42578125" style="33" customWidth="1"/>
    <col min="5897" max="5897" width="10.140625" style="33" customWidth="1"/>
    <col min="5898" max="5898" width="9.28515625" style="33" customWidth="1"/>
    <col min="5899" max="5899" width="1.7109375" style="33" customWidth="1"/>
    <col min="5900" max="5900" width="3.85546875" style="33" customWidth="1"/>
    <col min="5901" max="5901" width="15.28515625" style="33" customWidth="1"/>
    <col min="5902" max="5902" width="5" style="33" customWidth="1"/>
    <col min="5903" max="5903" width="4.85546875" style="33" customWidth="1"/>
    <col min="5904" max="5904" width="32.140625" style="33" customWidth="1"/>
    <col min="5905" max="6144" width="9.140625" style="33"/>
    <col min="6145" max="6145" width="5" style="33" customWidth="1"/>
    <col min="6146" max="6146" width="17.5703125" style="33" customWidth="1"/>
    <col min="6147" max="6147" width="0.5703125" style="33" customWidth="1"/>
    <col min="6148" max="6148" width="3.7109375" style="33" customWidth="1"/>
    <col min="6149" max="6149" width="17.42578125" style="33" customWidth="1"/>
    <col min="6150" max="6151" width="1" style="33" customWidth="1"/>
    <col min="6152" max="6152" width="8.42578125" style="33" customWidth="1"/>
    <col min="6153" max="6153" width="10.140625" style="33" customWidth="1"/>
    <col min="6154" max="6154" width="9.28515625" style="33" customWidth="1"/>
    <col min="6155" max="6155" width="1.7109375" style="33" customWidth="1"/>
    <col min="6156" max="6156" width="3.85546875" style="33" customWidth="1"/>
    <col min="6157" max="6157" width="15.28515625" style="33" customWidth="1"/>
    <col min="6158" max="6158" width="5" style="33" customWidth="1"/>
    <col min="6159" max="6159" width="4.85546875" style="33" customWidth="1"/>
    <col min="6160" max="6160" width="32.140625" style="33" customWidth="1"/>
    <col min="6161" max="6400" width="9.140625" style="33"/>
    <col min="6401" max="6401" width="5" style="33" customWidth="1"/>
    <col min="6402" max="6402" width="17.5703125" style="33" customWidth="1"/>
    <col min="6403" max="6403" width="0.5703125" style="33" customWidth="1"/>
    <col min="6404" max="6404" width="3.7109375" style="33" customWidth="1"/>
    <col min="6405" max="6405" width="17.42578125" style="33" customWidth="1"/>
    <col min="6406" max="6407" width="1" style="33" customWidth="1"/>
    <col min="6408" max="6408" width="8.42578125" style="33" customWidth="1"/>
    <col min="6409" max="6409" width="10.140625" style="33" customWidth="1"/>
    <col min="6410" max="6410" width="9.28515625" style="33" customWidth="1"/>
    <col min="6411" max="6411" width="1.7109375" style="33" customWidth="1"/>
    <col min="6412" max="6412" width="3.85546875" style="33" customWidth="1"/>
    <col min="6413" max="6413" width="15.28515625" style="33" customWidth="1"/>
    <col min="6414" max="6414" width="5" style="33" customWidth="1"/>
    <col min="6415" max="6415" width="4.85546875" style="33" customWidth="1"/>
    <col min="6416" max="6416" width="32.140625" style="33" customWidth="1"/>
    <col min="6417" max="6656" width="9.140625" style="33"/>
    <col min="6657" max="6657" width="5" style="33" customWidth="1"/>
    <col min="6658" max="6658" width="17.5703125" style="33" customWidth="1"/>
    <col min="6659" max="6659" width="0.5703125" style="33" customWidth="1"/>
    <col min="6660" max="6660" width="3.7109375" style="33" customWidth="1"/>
    <col min="6661" max="6661" width="17.42578125" style="33" customWidth="1"/>
    <col min="6662" max="6663" width="1" style="33" customWidth="1"/>
    <col min="6664" max="6664" width="8.42578125" style="33" customWidth="1"/>
    <col min="6665" max="6665" width="10.140625" style="33" customWidth="1"/>
    <col min="6666" max="6666" width="9.28515625" style="33" customWidth="1"/>
    <col min="6667" max="6667" width="1.7109375" style="33" customWidth="1"/>
    <col min="6668" max="6668" width="3.85546875" style="33" customWidth="1"/>
    <col min="6669" max="6669" width="15.28515625" style="33" customWidth="1"/>
    <col min="6670" max="6670" width="5" style="33" customWidth="1"/>
    <col min="6671" max="6671" width="4.85546875" style="33" customWidth="1"/>
    <col min="6672" max="6672" width="32.140625" style="33" customWidth="1"/>
    <col min="6673" max="6912" width="9.140625" style="33"/>
    <col min="6913" max="6913" width="5" style="33" customWidth="1"/>
    <col min="6914" max="6914" width="17.5703125" style="33" customWidth="1"/>
    <col min="6915" max="6915" width="0.5703125" style="33" customWidth="1"/>
    <col min="6916" max="6916" width="3.7109375" style="33" customWidth="1"/>
    <col min="6917" max="6917" width="17.42578125" style="33" customWidth="1"/>
    <col min="6918" max="6919" width="1" style="33" customWidth="1"/>
    <col min="6920" max="6920" width="8.42578125" style="33" customWidth="1"/>
    <col min="6921" max="6921" width="10.140625" style="33" customWidth="1"/>
    <col min="6922" max="6922" width="9.28515625" style="33" customWidth="1"/>
    <col min="6923" max="6923" width="1.7109375" style="33" customWidth="1"/>
    <col min="6924" max="6924" width="3.85546875" style="33" customWidth="1"/>
    <col min="6925" max="6925" width="15.28515625" style="33" customWidth="1"/>
    <col min="6926" max="6926" width="5" style="33" customWidth="1"/>
    <col min="6927" max="6927" width="4.85546875" style="33" customWidth="1"/>
    <col min="6928" max="6928" width="32.140625" style="33" customWidth="1"/>
    <col min="6929" max="7168" width="9.140625" style="33"/>
    <col min="7169" max="7169" width="5" style="33" customWidth="1"/>
    <col min="7170" max="7170" width="17.5703125" style="33" customWidth="1"/>
    <col min="7171" max="7171" width="0.5703125" style="33" customWidth="1"/>
    <col min="7172" max="7172" width="3.7109375" style="33" customWidth="1"/>
    <col min="7173" max="7173" width="17.42578125" style="33" customWidth="1"/>
    <col min="7174" max="7175" width="1" style="33" customWidth="1"/>
    <col min="7176" max="7176" width="8.42578125" style="33" customWidth="1"/>
    <col min="7177" max="7177" width="10.140625" style="33" customWidth="1"/>
    <col min="7178" max="7178" width="9.28515625" style="33" customWidth="1"/>
    <col min="7179" max="7179" width="1.7109375" style="33" customWidth="1"/>
    <col min="7180" max="7180" width="3.85546875" style="33" customWidth="1"/>
    <col min="7181" max="7181" width="15.28515625" style="33" customWidth="1"/>
    <col min="7182" max="7182" width="5" style="33" customWidth="1"/>
    <col min="7183" max="7183" width="4.85546875" style="33" customWidth="1"/>
    <col min="7184" max="7184" width="32.140625" style="33" customWidth="1"/>
    <col min="7185" max="7424" width="9.140625" style="33"/>
    <col min="7425" max="7425" width="5" style="33" customWidth="1"/>
    <col min="7426" max="7426" width="17.5703125" style="33" customWidth="1"/>
    <col min="7427" max="7427" width="0.5703125" style="33" customWidth="1"/>
    <col min="7428" max="7428" width="3.7109375" style="33" customWidth="1"/>
    <col min="7429" max="7429" width="17.42578125" style="33" customWidth="1"/>
    <col min="7430" max="7431" width="1" style="33" customWidth="1"/>
    <col min="7432" max="7432" width="8.42578125" style="33" customWidth="1"/>
    <col min="7433" max="7433" width="10.140625" style="33" customWidth="1"/>
    <col min="7434" max="7434" width="9.28515625" style="33" customWidth="1"/>
    <col min="7435" max="7435" width="1.7109375" style="33" customWidth="1"/>
    <col min="7436" max="7436" width="3.85546875" style="33" customWidth="1"/>
    <col min="7437" max="7437" width="15.28515625" style="33" customWidth="1"/>
    <col min="7438" max="7438" width="5" style="33" customWidth="1"/>
    <col min="7439" max="7439" width="4.85546875" style="33" customWidth="1"/>
    <col min="7440" max="7440" width="32.140625" style="33" customWidth="1"/>
    <col min="7441" max="7680" width="9.140625" style="33"/>
    <col min="7681" max="7681" width="5" style="33" customWidth="1"/>
    <col min="7682" max="7682" width="17.5703125" style="33" customWidth="1"/>
    <col min="7683" max="7683" width="0.5703125" style="33" customWidth="1"/>
    <col min="7684" max="7684" width="3.7109375" style="33" customWidth="1"/>
    <col min="7685" max="7685" width="17.42578125" style="33" customWidth="1"/>
    <col min="7686" max="7687" width="1" style="33" customWidth="1"/>
    <col min="7688" max="7688" width="8.42578125" style="33" customWidth="1"/>
    <col min="7689" max="7689" width="10.140625" style="33" customWidth="1"/>
    <col min="7690" max="7690" width="9.28515625" style="33" customWidth="1"/>
    <col min="7691" max="7691" width="1.7109375" style="33" customWidth="1"/>
    <col min="7692" max="7692" width="3.85546875" style="33" customWidth="1"/>
    <col min="7693" max="7693" width="15.28515625" style="33" customWidth="1"/>
    <col min="7694" max="7694" width="5" style="33" customWidth="1"/>
    <col min="7695" max="7695" width="4.85546875" style="33" customWidth="1"/>
    <col min="7696" max="7696" width="32.140625" style="33" customWidth="1"/>
    <col min="7697" max="7936" width="9.140625" style="33"/>
    <col min="7937" max="7937" width="5" style="33" customWidth="1"/>
    <col min="7938" max="7938" width="17.5703125" style="33" customWidth="1"/>
    <col min="7939" max="7939" width="0.5703125" style="33" customWidth="1"/>
    <col min="7940" max="7940" width="3.7109375" style="33" customWidth="1"/>
    <col min="7941" max="7941" width="17.42578125" style="33" customWidth="1"/>
    <col min="7942" max="7943" width="1" style="33" customWidth="1"/>
    <col min="7944" max="7944" width="8.42578125" style="33" customWidth="1"/>
    <col min="7945" max="7945" width="10.140625" style="33" customWidth="1"/>
    <col min="7946" max="7946" width="9.28515625" style="33" customWidth="1"/>
    <col min="7947" max="7947" width="1.7109375" style="33" customWidth="1"/>
    <col min="7948" max="7948" width="3.85546875" style="33" customWidth="1"/>
    <col min="7949" max="7949" width="15.28515625" style="33" customWidth="1"/>
    <col min="7950" max="7950" width="5" style="33" customWidth="1"/>
    <col min="7951" max="7951" width="4.85546875" style="33" customWidth="1"/>
    <col min="7952" max="7952" width="32.140625" style="33" customWidth="1"/>
    <col min="7953" max="8192" width="9.140625" style="33"/>
    <col min="8193" max="8193" width="5" style="33" customWidth="1"/>
    <col min="8194" max="8194" width="17.5703125" style="33" customWidth="1"/>
    <col min="8195" max="8195" width="0.5703125" style="33" customWidth="1"/>
    <col min="8196" max="8196" width="3.7109375" style="33" customWidth="1"/>
    <col min="8197" max="8197" width="17.42578125" style="33" customWidth="1"/>
    <col min="8198" max="8199" width="1" style="33" customWidth="1"/>
    <col min="8200" max="8200" width="8.42578125" style="33" customWidth="1"/>
    <col min="8201" max="8201" width="10.140625" style="33" customWidth="1"/>
    <col min="8202" max="8202" width="9.28515625" style="33" customWidth="1"/>
    <col min="8203" max="8203" width="1.7109375" style="33" customWidth="1"/>
    <col min="8204" max="8204" width="3.85546875" style="33" customWidth="1"/>
    <col min="8205" max="8205" width="15.28515625" style="33" customWidth="1"/>
    <col min="8206" max="8206" width="5" style="33" customWidth="1"/>
    <col min="8207" max="8207" width="4.85546875" style="33" customWidth="1"/>
    <col min="8208" max="8208" width="32.140625" style="33" customWidth="1"/>
    <col min="8209" max="8448" width="9.140625" style="33"/>
    <col min="8449" max="8449" width="5" style="33" customWidth="1"/>
    <col min="8450" max="8450" width="17.5703125" style="33" customWidth="1"/>
    <col min="8451" max="8451" width="0.5703125" style="33" customWidth="1"/>
    <col min="8452" max="8452" width="3.7109375" style="33" customWidth="1"/>
    <col min="8453" max="8453" width="17.42578125" style="33" customWidth="1"/>
    <col min="8454" max="8455" width="1" style="33" customWidth="1"/>
    <col min="8456" max="8456" width="8.42578125" style="33" customWidth="1"/>
    <col min="8457" max="8457" width="10.140625" style="33" customWidth="1"/>
    <col min="8458" max="8458" width="9.28515625" style="33" customWidth="1"/>
    <col min="8459" max="8459" width="1.7109375" style="33" customWidth="1"/>
    <col min="8460" max="8460" width="3.85546875" style="33" customWidth="1"/>
    <col min="8461" max="8461" width="15.28515625" style="33" customWidth="1"/>
    <col min="8462" max="8462" width="5" style="33" customWidth="1"/>
    <col min="8463" max="8463" width="4.85546875" style="33" customWidth="1"/>
    <col min="8464" max="8464" width="32.140625" style="33" customWidth="1"/>
    <col min="8465" max="8704" width="9.140625" style="33"/>
    <col min="8705" max="8705" width="5" style="33" customWidth="1"/>
    <col min="8706" max="8706" width="17.5703125" style="33" customWidth="1"/>
    <col min="8707" max="8707" width="0.5703125" style="33" customWidth="1"/>
    <col min="8708" max="8708" width="3.7109375" style="33" customWidth="1"/>
    <col min="8709" max="8709" width="17.42578125" style="33" customWidth="1"/>
    <col min="8710" max="8711" width="1" style="33" customWidth="1"/>
    <col min="8712" max="8712" width="8.42578125" style="33" customWidth="1"/>
    <col min="8713" max="8713" width="10.140625" style="33" customWidth="1"/>
    <col min="8714" max="8714" width="9.28515625" style="33" customWidth="1"/>
    <col min="8715" max="8715" width="1.7109375" style="33" customWidth="1"/>
    <col min="8716" max="8716" width="3.85546875" style="33" customWidth="1"/>
    <col min="8717" max="8717" width="15.28515625" style="33" customWidth="1"/>
    <col min="8718" max="8718" width="5" style="33" customWidth="1"/>
    <col min="8719" max="8719" width="4.85546875" style="33" customWidth="1"/>
    <col min="8720" max="8720" width="32.140625" style="33" customWidth="1"/>
    <col min="8721" max="8960" width="9.140625" style="33"/>
    <col min="8961" max="8961" width="5" style="33" customWidth="1"/>
    <col min="8962" max="8962" width="17.5703125" style="33" customWidth="1"/>
    <col min="8963" max="8963" width="0.5703125" style="33" customWidth="1"/>
    <col min="8964" max="8964" width="3.7109375" style="33" customWidth="1"/>
    <col min="8965" max="8965" width="17.42578125" style="33" customWidth="1"/>
    <col min="8966" max="8967" width="1" style="33" customWidth="1"/>
    <col min="8968" max="8968" width="8.42578125" style="33" customWidth="1"/>
    <col min="8969" max="8969" width="10.140625" style="33" customWidth="1"/>
    <col min="8970" max="8970" width="9.28515625" style="33" customWidth="1"/>
    <col min="8971" max="8971" width="1.7109375" style="33" customWidth="1"/>
    <col min="8972" max="8972" width="3.85546875" style="33" customWidth="1"/>
    <col min="8973" max="8973" width="15.28515625" style="33" customWidth="1"/>
    <col min="8974" max="8974" width="5" style="33" customWidth="1"/>
    <col min="8975" max="8975" width="4.85546875" style="33" customWidth="1"/>
    <col min="8976" max="8976" width="32.140625" style="33" customWidth="1"/>
    <col min="8977" max="9216" width="9.140625" style="33"/>
    <col min="9217" max="9217" width="5" style="33" customWidth="1"/>
    <col min="9218" max="9218" width="17.5703125" style="33" customWidth="1"/>
    <col min="9219" max="9219" width="0.5703125" style="33" customWidth="1"/>
    <col min="9220" max="9220" width="3.7109375" style="33" customWidth="1"/>
    <col min="9221" max="9221" width="17.42578125" style="33" customWidth="1"/>
    <col min="9222" max="9223" width="1" style="33" customWidth="1"/>
    <col min="9224" max="9224" width="8.42578125" style="33" customWidth="1"/>
    <col min="9225" max="9225" width="10.140625" style="33" customWidth="1"/>
    <col min="9226" max="9226" width="9.28515625" style="33" customWidth="1"/>
    <col min="9227" max="9227" width="1.7109375" style="33" customWidth="1"/>
    <col min="9228" max="9228" width="3.85546875" style="33" customWidth="1"/>
    <col min="9229" max="9229" width="15.28515625" style="33" customWidth="1"/>
    <col min="9230" max="9230" width="5" style="33" customWidth="1"/>
    <col min="9231" max="9231" width="4.85546875" style="33" customWidth="1"/>
    <col min="9232" max="9232" width="32.140625" style="33" customWidth="1"/>
    <col min="9233" max="9472" width="9.140625" style="33"/>
    <col min="9473" max="9473" width="5" style="33" customWidth="1"/>
    <col min="9474" max="9474" width="17.5703125" style="33" customWidth="1"/>
    <col min="9475" max="9475" width="0.5703125" style="33" customWidth="1"/>
    <col min="9476" max="9476" width="3.7109375" style="33" customWidth="1"/>
    <col min="9477" max="9477" width="17.42578125" style="33" customWidth="1"/>
    <col min="9478" max="9479" width="1" style="33" customWidth="1"/>
    <col min="9480" max="9480" width="8.42578125" style="33" customWidth="1"/>
    <col min="9481" max="9481" width="10.140625" style="33" customWidth="1"/>
    <col min="9482" max="9482" width="9.28515625" style="33" customWidth="1"/>
    <col min="9483" max="9483" width="1.7109375" style="33" customWidth="1"/>
    <col min="9484" max="9484" width="3.85546875" style="33" customWidth="1"/>
    <col min="9485" max="9485" width="15.28515625" style="33" customWidth="1"/>
    <col min="9486" max="9486" width="5" style="33" customWidth="1"/>
    <col min="9487" max="9487" width="4.85546875" style="33" customWidth="1"/>
    <col min="9488" max="9488" width="32.140625" style="33" customWidth="1"/>
    <col min="9489" max="9728" width="9.140625" style="33"/>
    <col min="9729" max="9729" width="5" style="33" customWidth="1"/>
    <col min="9730" max="9730" width="17.5703125" style="33" customWidth="1"/>
    <col min="9731" max="9731" width="0.5703125" style="33" customWidth="1"/>
    <col min="9732" max="9732" width="3.7109375" style="33" customWidth="1"/>
    <col min="9733" max="9733" width="17.42578125" style="33" customWidth="1"/>
    <col min="9734" max="9735" width="1" style="33" customWidth="1"/>
    <col min="9736" max="9736" width="8.42578125" style="33" customWidth="1"/>
    <col min="9737" max="9737" width="10.140625" style="33" customWidth="1"/>
    <col min="9738" max="9738" width="9.28515625" style="33" customWidth="1"/>
    <col min="9739" max="9739" width="1.7109375" style="33" customWidth="1"/>
    <col min="9740" max="9740" width="3.85546875" style="33" customWidth="1"/>
    <col min="9741" max="9741" width="15.28515625" style="33" customWidth="1"/>
    <col min="9742" max="9742" width="5" style="33" customWidth="1"/>
    <col min="9743" max="9743" width="4.85546875" style="33" customWidth="1"/>
    <col min="9744" max="9744" width="32.140625" style="33" customWidth="1"/>
    <col min="9745" max="9984" width="9.140625" style="33"/>
    <col min="9985" max="9985" width="5" style="33" customWidth="1"/>
    <col min="9986" max="9986" width="17.5703125" style="33" customWidth="1"/>
    <col min="9987" max="9987" width="0.5703125" style="33" customWidth="1"/>
    <col min="9988" max="9988" width="3.7109375" style="33" customWidth="1"/>
    <col min="9989" max="9989" width="17.42578125" style="33" customWidth="1"/>
    <col min="9990" max="9991" width="1" style="33" customWidth="1"/>
    <col min="9992" max="9992" width="8.42578125" style="33" customWidth="1"/>
    <col min="9993" max="9993" width="10.140625" style="33" customWidth="1"/>
    <col min="9994" max="9994" width="9.28515625" style="33" customWidth="1"/>
    <col min="9995" max="9995" width="1.7109375" style="33" customWidth="1"/>
    <col min="9996" max="9996" width="3.85546875" style="33" customWidth="1"/>
    <col min="9997" max="9997" width="15.28515625" style="33" customWidth="1"/>
    <col min="9998" max="9998" width="5" style="33" customWidth="1"/>
    <col min="9999" max="9999" width="4.85546875" style="33" customWidth="1"/>
    <col min="10000" max="10000" width="32.140625" style="33" customWidth="1"/>
    <col min="10001" max="10240" width="9.140625" style="33"/>
    <col min="10241" max="10241" width="5" style="33" customWidth="1"/>
    <col min="10242" max="10242" width="17.5703125" style="33" customWidth="1"/>
    <col min="10243" max="10243" width="0.5703125" style="33" customWidth="1"/>
    <col min="10244" max="10244" width="3.7109375" style="33" customWidth="1"/>
    <col min="10245" max="10245" width="17.42578125" style="33" customWidth="1"/>
    <col min="10246" max="10247" width="1" style="33" customWidth="1"/>
    <col min="10248" max="10248" width="8.42578125" style="33" customWidth="1"/>
    <col min="10249" max="10249" width="10.140625" style="33" customWidth="1"/>
    <col min="10250" max="10250" width="9.28515625" style="33" customWidth="1"/>
    <col min="10251" max="10251" width="1.7109375" style="33" customWidth="1"/>
    <col min="10252" max="10252" width="3.85546875" style="33" customWidth="1"/>
    <col min="10253" max="10253" width="15.28515625" style="33" customWidth="1"/>
    <col min="10254" max="10254" width="5" style="33" customWidth="1"/>
    <col min="10255" max="10255" width="4.85546875" style="33" customWidth="1"/>
    <col min="10256" max="10256" width="32.140625" style="33" customWidth="1"/>
    <col min="10257" max="10496" width="9.140625" style="33"/>
    <col min="10497" max="10497" width="5" style="33" customWidth="1"/>
    <col min="10498" max="10498" width="17.5703125" style="33" customWidth="1"/>
    <col min="10499" max="10499" width="0.5703125" style="33" customWidth="1"/>
    <col min="10500" max="10500" width="3.7109375" style="33" customWidth="1"/>
    <col min="10501" max="10501" width="17.42578125" style="33" customWidth="1"/>
    <col min="10502" max="10503" width="1" style="33" customWidth="1"/>
    <col min="10504" max="10504" width="8.42578125" style="33" customWidth="1"/>
    <col min="10505" max="10505" width="10.140625" style="33" customWidth="1"/>
    <col min="10506" max="10506" width="9.28515625" style="33" customWidth="1"/>
    <col min="10507" max="10507" width="1.7109375" style="33" customWidth="1"/>
    <col min="10508" max="10508" width="3.85546875" style="33" customWidth="1"/>
    <col min="10509" max="10509" width="15.28515625" style="33" customWidth="1"/>
    <col min="10510" max="10510" width="5" style="33" customWidth="1"/>
    <col min="10511" max="10511" width="4.85546875" style="33" customWidth="1"/>
    <col min="10512" max="10512" width="32.140625" style="33" customWidth="1"/>
    <col min="10513" max="10752" width="9.140625" style="33"/>
    <col min="10753" max="10753" width="5" style="33" customWidth="1"/>
    <col min="10754" max="10754" width="17.5703125" style="33" customWidth="1"/>
    <col min="10755" max="10755" width="0.5703125" style="33" customWidth="1"/>
    <col min="10756" max="10756" width="3.7109375" style="33" customWidth="1"/>
    <col min="10757" max="10757" width="17.42578125" style="33" customWidth="1"/>
    <col min="10758" max="10759" width="1" style="33" customWidth="1"/>
    <col min="10760" max="10760" width="8.42578125" style="33" customWidth="1"/>
    <col min="10761" max="10761" width="10.140625" style="33" customWidth="1"/>
    <col min="10762" max="10762" width="9.28515625" style="33" customWidth="1"/>
    <col min="10763" max="10763" width="1.7109375" style="33" customWidth="1"/>
    <col min="10764" max="10764" width="3.85546875" style="33" customWidth="1"/>
    <col min="10765" max="10765" width="15.28515625" style="33" customWidth="1"/>
    <col min="10766" max="10766" width="5" style="33" customWidth="1"/>
    <col min="10767" max="10767" width="4.85546875" style="33" customWidth="1"/>
    <col min="10768" max="10768" width="32.140625" style="33" customWidth="1"/>
    <col min="10769" max="11008" width="9.140625" style="33"/>
    <col min="11009" max="11009" width="5" style="33" customWidth="1"/>
    <col min="11010" max="11010" width="17.5703125" style="33" customWidth="1"/>
    <col min="11011" max="11011" width="0.5703125" style="33" customWidth="1"/>
    <col min="11012" max="11012" width="3.7109375" style="33" customWidth="1"/>
    <col min="11013" max="11013" width="17.42578125" style="33" customWidth="1"/>
    <col min="11014" max="11015" width="1" style="33" customWidth="1"/>
    <col min="11016" max="11016" width="8.42578125" style="33" customWidth="1"/>
    <col min="11017" max="11017" width="10.140625" style="33" customWidth="1"/>
    <col min="11018" max="11018" width="9.28515625" style="33" customWidth="1"/>
    <col min="11019" max="11019" width="1.7109375" style="33" customWidth="1"/>
    <col min="11020" max="11020" width="3.85546875" style="33" customWidth="1"/>
    <col min="11021" max="11021" width="15.28515625" style="33" customWidth="1"/>
    <col min="11022" max="11022" width="5" style="33" customWidth="1"/>
    <col min="11023" max="11023" width="4.85546875" style="33" customWidth="1"/>
    <col min="11024" max="11024" width="32.140625" style="33" customWidth="1"/>
    <col min="11025" max="11264" width="9.140625" style="33"/>
    <col min="11265" max="11265" width="5" style="33" customWidth="1"/>
    <col min="11266" max="11266" width="17.5703125" style="33" customWidth="1"/>
    <col min="11267" max="11267" width="0.5703125" style="33" customWidth="1"/>
    <col min="11268" max="11268" width="3.7109375" style="33" customWidth="1"/>
    <col min="11269" max="11269" width="17.42578125" style="33" customWidth="1"/>
    <col min="11270" max="11271" width="1" style="33" customWidth="1"/>
    <col min="11272" max="11272" width="8.42578125" style="33" customWidth="1"/>
    <col min="11273" max="11273" width="10.140625" style="33" customWidth="1"/>
    <col min="11274" max="11274" width="9.28515625" style="33" customWidth="1"/>
    <col min="11275" max="11275" width="1.7109375" style="33" customWidth="1"/>
    <col min="11276" max="11276" width="3.85546875" style="33" customWidth="1"/>
    <col min="11277" max="11277" width="15.28515625" style="33" customWidth="1"/>
    <col min="11278" max="11278" width="5" style="33" customWidth="1"/>
    <col min="11279" max="11279" width="4.85546875" style="33" customWidth="1"/>
    <col min="11280" max="11280" width="32.140625" style="33" customWidth="1"/>
    <col min="11281" max="11520" width="9.140625" style="33"/>
    <col min="11521" max="11521" width="5" style="33" customWidth="1"/>
    <col min="11522" max="11522" width="17.5703125" style="33" customWidth="1"/>
    <col min="11523" max="11523" width="0.5703125" style="33" customWidth="1"/>
    <col min="11524" max="11524" width="3.7109375" style="33" customWidth="1"/>
    <col min="11525" max="11525" width="17.42578125" style="33" customWidth="1"/>
    <col min="11526" max="11527" width="1" style="33" customWidth="1"/>
    <col min="11528" max="11528" width="8.42578125" style="33" customWidth="1"/>
    <col min="11529" max="11529" width="10.140625" style="33" customWidth="1"/>
    <col min="11530" max="11530" width="9.28515625" style="33" customWidth="1"/>
    <col min="11531" max="11531" width="1.7109375" style="33" customWidth="1"/>
    <col min="11532" max="11532" width="3.85546875" style="33" customWidth="1"/>
    <col min="11533" max="11533" width="15.28515625" style="33" customWidth="1"/>
    <col min="11534" max="11534" width="5" style="33" customWidth="1"/>
    <col min="11535" max="11535" width="4.85546875" style="33" customWidth="1"/>
    <col min="11536" max="11536" width="32.140625" style="33" customWidth="1"/>
    <col min="11537" max="11776" width="9.140625" style="33"/>
    <col min="11777" max="11777" width="5" style="33" customWidth="1"/>
    <col min="11778" max="11778" width="17.5703125" style="33" customWidth="1"/>
    <col min="11779" max="11779" width="0.5703125" style="33" customWidth="1"/>
    <col min="11780" max="11780" width="3.7109375" style="33" customWidth="1"/>
    <col min="11781" max="11781" width="17.42578125" style="33" customWidth="1"/>
    <col min="11782" max="11783" width="1" style="33" customWidth="1"/>
    <col min="11784" max="11784" width="8.42578125" style="33" customWidth="1"/>
    <col min="11785" max="11785" width="10.140625" style="33" customWidth="1"/>
    <col min="11786" max="11786" width="9.28515625" style="33" customWidth="1"/>
    <col min="11787" max="11787" width="1.7109375" style="33" customWidth="1"/>
    <col min="11788" max="11788" width="3.85546875" style="33" customWidth="1"/>
    <col min="11789" max="11789" width="15.28515625" style="33" customWidth="1"/>
    <col min="11790" max="11790" width="5" style="33" customWidth="1"/>
    <col min="11791" max="11791" width="4.85546875" style="33" customWidth="1"/>
    <col min="11792" max="11792" width="32.140625" style="33" customWidth="1"/>
    <col min="11793" max="12032" width="9.140625" style="33"/>
    <col min="12033" max="12033" width="5" style="33" customWidth="1"/>
    <col min="12034" max="12034" width="17.5703125" style="33" customWidth="1"/>
    <col min="12035" max="12035" width="0.5703125" style="33" customWidth="1"/>
    <col min="12036" max="12036" width="3.7109375" style="33" customWidth="1"/>
    <col min="12037" max="12037" width="17.42578125" style="33" customWidth="1"/>
    <col min="12038" max="12039" width="1" style="33" customWidth="1"/>
    <col min="12040" max="12040" width="8.42578125" style="33" customWidth="1"/>
    <col min="12041" max="12041" width="10.140625" style="33" customWidth="1"/>
    <col min="12042" max="12042" width="9.28515625" style="33" customWidth="1"/>
    <col min="12043" max="12043" width="1.7109375" style="33" customWidth="1"/>
    <col min="12044" max="12044" width="3.85546875" style="33" customWidth="1"/>
    <col min="12045" max="12045" width="15.28515625" style="33" customWidth="1"/>
    <col min="12046" max="12046" width="5" style="33" customWidth="1"/>
    <col min="12047" max="12047" width="4.85546875" style="33" customWidth="1"/>
    <col min="12048" max="12048" width="32.140625" style="33" customWidth="1"/>
    <col min="12049" max="12288" width="9.140625" style="33"/>
    <col min="12289" max="12289" width="5" style="33" customWidth="1"/>
    <col min="12290" max="12290" width="17.5703125" style="33" customWidth="1"/>
    <col min="12291" max="12291" width="0.5703125" style="33" customWidth="1"/>
    <col min="12292" max="12292" width="3.7109375" style="33" customWidth="1"/>
    <col min="12293" max="12293" width="17.42578125" style="33" customWidth="1"/>
    <col min="12294" max="12295" width="1" style="33" customWidth="1"/>
    <col min="12296" max="12296" width="8.42578125" style="33" customWidth="1"/>
    <col min="12297" max="12297" width="10.140625" style="33" customWidth="1"/>
    <col min="12298" max="12298" width="9.28515625" style="33" customWidth="1"/>
    <col min="12299" max="12299" width="1.7109375" style="33" customWidth="1"/>
    <col min="12300" max="12300" width="3.85546875" style="33" customWidth="1"/>
    <col min="12301" max="12301" width="15.28515625" style="33" customWidth="1"/>
    <col min="12302" max="12302" width="5" style="33" customWidth="1"/>
    <col min="12303" max="12303" width="4.85546875" style="33" customWidth="1"/>
    <col min="12304" max="12304" width="32.140625" style="33" customWidth="1"/>
    <col min="12305" max="12544" width="9.140625" style="33"/>
    <col min="12545" max="12545" width="5" style="33" customWidth="1"/>
    <col min="12546" max="12546" width="17.5703125" style="33" customWidth="1"/>
    <col min="12547" max="12547" width="0.5703125" style="33" customWidth="1"/>
    <col min="12548" max="12548" width="3.7109375" style="33" customWidth="1"/>
    <col min="12549" max="12549" width="17.42578125" style="33" customWidth="1"/>
    <col min="12550" max="12551" width="1" style="33" customWidth="1"/>
    <col min="12552" max="12552" width="8.42578125" style="33" customWidth="1"/>
    <col min="12553" max="12553" width="10.140625" style="33" customWidth="1"/>
    <col min="12554" max="12554" width="9.28515625" style="33" customWidth="1"/>
    <col min="12555" max="12555" width="1.7109375" style="33" customWidth="1"/>
    <col min="12556" max="12556" width="3.85546875" style="33" customWidth="1"/>
    <col min="12557" max="12557" width="15.28515625" style="33" customWidth="1"/>
    <col min="12558" max="12558" width="5" style="33" customWidth="1"/>
    <col min="12559" max="12559" width="4.85546875" style="33" customWidth="1"/>
    <col min="12560" max="12560" width="32.140625" style="33" customWidth="1"/>
    <col min="12561" max="12800" width="9.140625" style="33"/>
    <col min="12801" max="12801" width="5" style="33" customWidth="1"/>
    <col min="12802" max="12802" width="17.5703125" style="33" customWidth="1"/>
    <col min="12803" max="12803" width="0.5703125" style="33" customWidth="1"/>
    <col min="12804" max="12804" width="3.7109375" style="33" customWidth="1"/>
    <col min="12805" max="12805" width="17.42578125" style="33" customWidth="1"/>
    <col min="12806" max="12807" width="1" style="33" customWidth="1"/>
    <col min="12808" max="12808" width="8.42578125" style="33" customWidth="1"/>
    <col min="12809" max="12809" width="10.140625" style="33" customWidth="1"/>
    <col min="12810" max="12810" width="9.28515625" style="33" customWidth="1"/>
    <col min="12811" max="12811" width="1.7109375" style="33" customWidth="1"/>
    <col min="12812" max="12812" width="3.85546875" style="33" customWidth="1"/>
    <col min="12813" max="12813" width="15.28515625" style="33" customWidth="1"/>
    <col min="12814" max="12814" width="5" style="33" customWidth="1"/>
    <col min="12815" max="12815" width="4.85546875" style="33" customWidth="1"/>
    <col min="12816" max="12816" width="32.140625" style="33" customWidth="1"/>
    <col min="12817" max="13056" width="9.140625" style="33"/>
    <col min="13057" max="13057" width="5" style="33" customWidth="1"/>
    <col min="13058" max="13058" width="17.5703125" style="33" customWidth="1"/>
    <col min="13059" max="13059" width="0.5703125" style="33" customWidth="1"/>
    <col min="13060" max="13060" width="3.7109375" style="33" customWidth="1"/>
    <col min="13061" max="13061" width="17.42578125" style="33" customWidth="1"/>
    <col min="13062" max="13063" width="1" style="33" customWidth="1"/>
    <col min="13064" max="13064" width="8.42578125" style="33" customWidth="1"/>
    <col min="13065" max="13065" width="10.140625" style="33" customWidth="1"/>
    <col min="13066" max="13066" width="9.28515625" style="33" customWidth="1"/>
    <col min="13067" max="13067" width="1.7109375" style="33" customWidth="1"/>
    <col min="13068" max="13068" width="3.85546875" style="33" customWidth="1"/>
    <col min="13069" max="13069" width="15.28515625" style="33" customWidth="1"/>
    <col min="13070" max="13070" width="5" style="33" customWidth="1"/>
    <col min="13071" max="13071" width="4.85546875" style="33" customWidth="1"/>
    <col min="13072" max="13072" width="32.140625" style="33" customWidth="1"/>
    <col min="13073" max="13312" width="9.140625" style="33"/>
    <col min="13313" max="13313" width="5" style="33" customWidth="1"/>
    <col min="13314" max="13314" width="17.5703125" style="33" customWidth="1"/>
    <col min="13315" max="13315" width="0.5703125" style="33" customWidth="1"/>
    <col min="13316" max="13316" width="3.7109375" style="33" customWidth="1"/>
    <col min="13317" max="13317" width="17.42578125" style="33" customWidth="1"/>
    <col min="13318" max="13319" width="1" style="33" customWidth="1"/>
    <col min="13320" max="13320" width="8.42578125" style="33" customWidth="1"/>
    <col min="13321" max="13321" width="10.140625" style="33" customWidth="1"/>
    <col min="13322" max="13322" width="9.28515625" style="33" customWidth="1"/>
    <col min="13323" max="13323" width="1.7109375" style="33" customWidth="1"/>
    <col min="13324" max="13324" width="3.85546875" style="33" customWidth="1"/>
    <col min="13325" max="13325" width="15.28515625" style="33" customWidth="1"/>
    <col min="13326" max="13326" width="5" style="33" customWidth="1"/>
    <col min="13327" max="13327" width="4.85546875" style="33" customWidth="1"/>
    <col min="13328" max="13328" width="32.140625" style="33" customWidth="1"/>
    <col min="13329" max="13568" width="9.140625" style="33"/>
    <col min="13569" max="13569" width="5" style="33" customWidth="1"/>
    <col min="13570" max="13570" width="17.5703125" style="33" customWidth="1"/>
    <col min="13571" max="13571" width="0.5703125" style="33" customWidth="1"/>
    <col min="13572" max="13572" width="3.7109375" style="33" customWidth="1"/>
    <col min="13573" max="13573" width="17.42578125" style="33" customWidth="1"/>
    <col min="13574" max="13575" width="1" style="33" customWidth="1"/>
    <col min="13576" max="13576" width="8.42578125" style="33" customWidth="1"/>
    <col min="13577" max="13577" width="10.140625" style="33" customWidth="1"/>
    <col min="13578" max="13578" width="9.28515625" style="33" customWidth="1"/>
    <col min="13579" max="13579" width="1.7109375" style="33" customWidth="1"/>
    <col min="13580" max="13580" width="3.85546875" style="33" customWidth="1"/>
    <col min="13581" max="13581" width="15.28515625" style="33" customWidth="1"/>
    <col min="13582" max="13582" width="5" style="33" customWidth="1"/>
    <col min="13583" max="13583" width="4.85546875" style="33" customWidth="1"/>
    <col min="13584" max="13584" width="32.140625" style="33" customWidth="1"/>
    <col min="13585" max="13824" width="9.140625" style="33"/>
    <col min="13825" max="13825" width="5" style="33" customWidth="1"/>
    <col min="13826" max="13826" width="17.5703125" style="33" customWidth="1"/>
    <col min="13827" max="13827" width="0.5703125" style="33" customWidth="1"/>
    <col min="13828" max="13828" width="3.7109375" style="33" customWidth="1"/>
    <col min="13829" max="13829" width="17.42578125" style="33" customWidth="1"/>
    <col min="13830" max="13831" width="1" style="33" customWidth="1"/>
    <col min="13832" max="13832" width="8.42578125" style="33" customWidth="1"/>
    <col min="13833" max="13833" width="10.140625" style="33" customWidth="1"/>
    <col min="13834" max="13834" width="9.28515625" style="33" customWidth="1"/>
    <col min="13835" max="13835" width="1.7109375" style="33" customWidth="1"/>
    <col min="13836" max="13836" width="3.85546875" style="33" customWidth="1"/>
    <col min="13837" max="13837" width="15.28515625" style="33" customWidth="1"/>
    <col min="13838" max="13838" width="5" style="33" customWidth="1"/>
    <col min="13839" max="13839" width="4.85546875" style="33" customWidth="1"/>
    <col min="13840" max="13840" width="32.140625" style="33" customWidth="1"/>
    <col min="13841" max="14080" width="9.140625" style="33"/>
    <col min="14081" max="14081" width="5" style="33" customWidth="1"/>
    <col min="14082" max="14082" width="17.5703125" style="33" customWidth="1"/>
    <col min="14083" max="14083" width="0.5703125" style="33" customWidth="1"/>
    <col min="14084" max="14084" width="3.7109375" style="33" customWidth="1"/>
    <col min="14085" max="14085" width="17.42578125" style="33" customWidth="1"/>
    <col min="14086" max="14087" width="1" style="33" customWidth="1"/>
    <col min="14088" max="14088" width="8.42578125" style="33" customWidth="1"/>
    <col min="14089" max="14089" width="10.140625" style="33" customWidth="1"/>
    <col min="14090" max="14090" width="9.28515625" style="33" customWidth="1"/>
    <col min="14091" max="14091" width="1.7109375" style="33" customWidth="1"/>
    <col min="14092" max="14092" width="3.85546875" style="33" customWidth="1"/>
    <col min="14093" max="14093" width="15.28515625" style="33" customWidth="1"/>
    <col min="14094" max="14094" width="5" style="33" customWidth="1"/>
    <col min="14095" max="14095" width="4.85546875" style="33" customWidth="1"/>
    <col min="14096" max="14096" width="32.140625" style="33" customWidth="1"/>
    <col min="14097" max="14336" width="9.140625" style="33"/>
    <col min="14337" max="14337" width="5" style="33" customWidth="1"/>
    <col min="14338" max="14338" width="17.5703125" style="33" customWidth="1"/>
    <col min="14339" max="14339" width="0.5703125" style="33" customWidth="1"/>
    <col min="14340" max="14340" width="3.7109375" style="33" customWidth="1"/>
    <col min="14341" max="14341" width="17.42578125" style="33" customWidth="1"/>
    <col min="14342" max="14343" width="1" style="33" customWidth="1"/>
    <col min="14344" max="14344" width="8.42578125" style="33" customWidth="1"/>
    <col min="14345" max="14345" width="10.140625" style="33" customWidth="1"/>
    <col min="14346" max="14346" width="9.28515625" style="33" customWidth="1"/>
    <col min="14347" max="14347" width="1.7109375" style="33" customWidth="1"/>
    <col min="14348" max="14348" width="3.85546875" style="33" customWidth="1"/>
    <col min="14349" max="14349" width="15.28515625" style="33" customWidth="1"/>
    <col min="14350" max="14350" width="5" style="33" customWidth="1"/>
    <col min="14351" max="14351" width="4.85546875" style="33" customWidth="1"/>
    <col min="14352" max="14352" width="32.140625" style="33" customWidth="1"/>
    <col min="14353" max="14592" width="9.140625" style="33"/>
    <col min="14593" max="14593" width="5" style="33" customWidth="1"/>
    <col min="14594" max="14594" width="17.5703125" style="33" customWidth="1"/>
    <col min="14595" max="14595" width="0.5703125" style="33" customWidth="1"/>
    <col min="14596" max="14596" width="3.7109375" style="33" customWidth="1"/>
    <col min="14597" max="14597" width="17.42578125" style="33" customWidth="1"/>
    <col min="14598" max="14599" width="1" style="33" customWidth="1"/>
    <col min="14600" max="14600" width="8.42578125" style="33" customWidth="1"/>
    <col min="14601" max="14601" width="10.140625" style="33" customWidth="1"/>
    <col min="14602" max="14602" width="9.28515625" style="33" customWidth="1"/>
    <col min="14603" max="14603" width="1.7109375" style="33" customWidth="1"/>
    <col min="14604" max="14604" width="3.85546875" style="33" customWidth="1"/>
    <col min="14605" max="14605" width="15.28515625" style="33" customWidth="1"/>
    <col min="14606" max="14606" width="5" style="33" customWidth="1"/>
    <col min="14607" max="14607" width="4.85546875" style="33" customWidth="1"/>
    <col min="14608" max="14608" width="32.140625" style="33" customWidth="1"/>
    <col min="14609" max="14848" width="9.140625" style="33"/>
    <col min="14849" max="14849" width="5" style="33" customWidth="1"/>
    <col min="14850" max="14850" width="17.5703125" style="33" customWidth="1"/>
    <col min="14851" max="14851" width="0.5703125" style="33" customWidth="1"/>
    <col min="14852" max="14852" width="3.7109375" style="33" customWidth="1"/>
    <col min="14853" max="14853" width="17.42578125" style="33" customWidth="1"/>
    <col min="14854" max="14855" width="1" style="33" customWidth="1"/>
    <col min="14856" max="14856" width="8.42578125" style="33" customWidth="1"/>
    <col min="14857" max="14857" width="10.140625" style="33" customWidth="1"/>
    <col min="14858" max="14858" width="9.28515625" style="33" customWidth="1"/>
    <col min="14859" max="14859" width="1.7109375" style="33" customWidth="1"/>
    <col min="14860" max="14860" width="3.85546875" style="33" customWidth="1"/>
    <col min="14861" max="14861" width="15.28515625" style="33" customWidth="1"/>
    <col min="14862" max="14862" width="5" style="33" customWidth="1"/>
    <col min="14863" max="14863" width="4.85546875" style="33" customWidth="1"/>
    <col min="14864" max="14864" width="32.140625" style="33" customWidth="1"/>
    <col min="14865" max="15104" width="9.140625" style="33"/>
    <col min="15105" max="15105" width="5" style="33" customWidth="1"/>
    <col min="15106" max="15106" width="17.5703125" style="33" customWidth="1"/>
    <col min="15107" max="15107" width="0.5703125" style="33" customWidth="1"/>
    <col min="15108" max="15108" width="3.7109375" style="33" customWidth="1"/>
    <col min="15109" max="15109" width="17.42578125" style="33" customWidth="1"/>
    <col min="15110" max="15111" width="1" style="33" customWidth="1"/>
    <col min="15112" max="15112" width="8.42578125" style="33" customWidth="1"/>
    <col min="15113" max="15113" width="10.140625" style="33" customWidth="1"/>
    <col min="15114" max="15114" width="9.28515625" style="33" customWidth="1"/>
    <col min="15115" max="15115" width="1.7109375" style="33" customWidth="1"/>
    <col min="15116" max="15116" width="3.85546875" style="33" customWidth="1"/>
    <col min="15117" max="15117" width="15.28515625" style="33" customWidth="1"/>
    <col min="15118" max="15118" width="5" style="33" customWidth="1"/>
    <col min="15119" max="15119" width="4.85546875" style="33" customWidth="1"/>
    <col min="15120" max="15120" width="32.140625" style="33" customWidth="1"/>
    <col min="15121" max="15360" width="9.140625" style="33"/>
    <col min="15361" max="15361" width="5" style="33" customWidth="1"/>
    <col min="15362" max="15362" width="17.5703125" style="33" customWidth="1"/>
    <col min="15363" max="15363" width="0.5703125" style="33" customWidth="1"/>
    <col min="15364" max="15364" width="3.7109375" style="33" customWidth="1"/>
    <col min="15365" max="15365" width="17.42578125" style="33" customWidth="1"/>
    <col min="15366" max="15367" width="1" style="33" customWidth="1"/>
    <col min="15368" max="15368" width="8.42578125" style="33" customWidth="1"/>
    <col min="15369" max="15369" width="10.140625" style="33" customWidth="1"/>
    <col min="15370" max="15370" width="9.28515625" style="33" customWidth="1"/>
    <col min="15371" max="15371" width="1.7109375" style="33" customWidth="1"/>
    <col min="15372" max="15372" width="3.85546875" style="33" customWidth="1"/>
    <col min="15373" max="15373" width="15.28515625" style="33" customWidth="1"/>
    <col min="15374" max="15374" width="5" style="33" customWidth="1"/>
    <col min="15375" max="15375" width="4.85546875" style="33" customWidth="1"/>
    <col min="15376" max="15376" width="32.140625" style="33" customWidth="1"/>
    <col min="15377" max="15616" width="9.140625" style="33"/>
    <col min="15617" max="15617" width="5" style="33" customWidth="1"/>
    <col min="15618" max="15618" width="17.5703125" style="33" customWidth="1"/>
    <col min="15619" max="15619" width="0.5703125" style="33" customWidth="1"/>
    <col min="15620" max="15620" width="3.7109375" style="33" customWidth="1"/>
    <col min="15621" max="15621" width="17.42578125" style="33" customWidth="1"/>
    <col min="15622" max="15623" width="1" style="33" customWidth="1"/>
    <col min="15624" max="15624" width="8.42578125" style="33" customWidth="1"/>
    <col min="15625" max="15625" width="10.140625" style="33" customWidth="1"/>
    <col min="15626" max="15626" width="9.28515625" style="33" customWidth="1"/>
    <col min="15627" max="15627" width="1.7109375" style="33" customWidth="1"/>
    <col min="15628" max="15628" width="3.85546875" style="33" customWidth="1"/>
    <col min="15629" max="15629" width="15.28515625" style="33" customWidth="1"/>
    <col min="15630" max="15630" width="5" style="33" customWidth="1"/>
    <col min="15631" max="15631" width="4.85546875" style="33" customWidth="1"/>
    <col min="15632" max="15632" width="32.140625" style="33" customWidth="1"/>
    <col min="15633" max="15872" width="9.140625" style="33"/>
    <col min="15873" max="15873" width="5" style="33" customWidth="1"/>
    <col min="15874" max="15874" width="17.5703125" style="33" customWidth="1"/>
    <col min="15875" max="15875" width="0.5703125" style="33" customWidth="1"/>
    <col min="15876" max="15876" width="3.7109375" style="33" customWidth="1"/>
    <col min="15877" max="15877" width="17.42578125" style="33" customWidth="1"/>
    <col min="15878" max="15879" width="1" style="33" customWidth="1"/>
    <col min="15880" max="15880" width="8.42578125" style="33" customWidth="1"/>
    <col min="15881" max="15881" width="10.140625" style="33" customWidth="1"/>
    <col min="15882" max="15882" width="9.28515625" style="33" customWidth="1"/>
    <col min="15883" max="15883" width="1.7109375" style="33" customWidth="1"/>
    <col min="15884" max="15884" width="3.85546875" style="33" customWidth="1"/>
    <col min="15885" max="15885" width="15.28515625" style="33" customWidth="1"/>
    <col min="15886" max="15886" width="5" style="33" customWidth="1"/>
    <col min="15887" max="15887" width="4.85546875" style="33" customWidth="1"/>
    <col min="15888" max="15888" width="32.140625" style="33" customWidth="1"/>
    <col min="15889" max="16128" width="9.140625" style="33"/>
    <col min="16129" max="16129" width="5" style="33" customWidth="1"/>
    <col min="16130" max="16130" width="17.5703125" style="33" customWidth="1"/>
    <col min="16131" max="16131" width="0.5703125" style="33" customWidth="1"/>
    <col min="16132" max="16132" width="3.7109375" style="33" customWidth="1"/>
    <col min="16133" max="16133" width="17.42578125" style="33" customWidth="1"/>
    <col min="16134" max="16135" width="1" style="33" customWidth="1"/>
    <col min="16136" max="16136" width="8.42578125" style="33" customWidth="1"/>
    <col min="16137" max="16137" width="10.140625" style="33" customWidth="1"/>
    <col min="16138" max="16138" width="9.28515625" style="33" customWidth="1"/>
    <col min="16139" max="16139" width="1.7109375" style="33" customWidth="1"/>
    <col min="16140" max="16140" width="3.85546875" style="33" customWidth="1"/>
    <col min="16141" max="16141" width="15.28515625" style="33" customWidth="1"/>
    <col min="16142" max="16142" width="5" style="33" customWidth="1"/>
    <col min="16143" max="16143" width="4.85546875" style="33" customWidth="1"/>
    <col min="16144" max="16144" width="32.140625" style="33" customWidth="1"/>
    <col min="16145" max="16384" width="9.140625" style="33"/>
  </cols>
  <sheetData>
    <row r="1" spans="1:16" ht="20.10000000000000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1" customHeight="1">
      <c r="A2" s="32"/>
      <c r="B2" s="32"/>
      <c r="C2" s="32"/>
      <c r="D2" s="32"/>
      <c r="E2" s="269" t="s">
        <v>69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32"/>
    </row>
    <row r="3" spans="1:16" ht="17.100000000000001" customHeight="1">
      <c r="A3" s="32"/>
      <c r="B3" s="32"/>
      <c r="C3" s="32"/>
      <c r="D3" s="32"/>
      <c r="E3" s="270" t="s">
        <v>235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32"/>
    </row>
    <row r="4" spans="1:16" ht="17.100000000000001" customHeight="1">
      <c r="A4" s="32"/>
      <c r="B4" s="32"/>
      <c r="C4" s="32"/>
      <c r="D4" s="32"/>
      <c r="E4" s="270" t="s">
        <v>142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32"/>
    </row>
    <row r="5" spans="1:16" ht="15" customHeight="1">
      <c r="A5" s="32"/>
      <c r="B5" s="270" t="s">
        <v>72</v>
      </c>
      <c r="C5" s="270"/>
      <c r="D5" s="270"/>
      <c r="E5" s="270"/>
      <c r="F5" s="270"/>
      <c r="G5" s="270" t="s">
        <v>73</v>
      </c>
      <c r="H5" s="270"/>
      <c r="I5" s="270"/>
      <c r="J5" s="270"/>
      <c r="K5" s="270"/>
      <c r="L5" s="270"/>
      <c r="M5" s="270"/>
      <c r="N5" s="270"/>
      <c r="O5" s="270"/>
      <c r="P5" s="32"/>
    </row>
    <row r="6" spans="1:16" ht="15" customHeight="1">
      <c r="A6" s="32"/>
      <c r="B6" s="271" t="s">
        <v>236</v>
      </c>
      <c r="C6" s="271"/>
      <c r="D6" s="271"/>
      <c r="E6" s="271"/>
      <c r="F6" s="271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" customHeight="1">
      <c r="A7" s="32"/>
      <c r="B7" s="34" t="s">
        <v>74</v>
      </c>
      <c r="C7" s="32"/>
      <c r="D7" s="266" t="s">
        <v>143</v>
      </c>
      <c r="E7" s="266"/>
      <c r="F7" s="266"/>
      <c r="G7" s="266"/>
      <c r="H7" s="266"/>
      <c r="I7" s="266"/>
      <c r="J7" s="266"/>
      <c r="K7" s="32"/>
      <c r="L7" s="266" t="s">
        <v>76</v>
      </c>
      <c r="M7" s="266"/>
      <c r="N7" s="32"/>
      <c r="O7" s="32"/>
      <c r="P7" s="32"/>
    </row>
    <row r="8" spans="1:16" ht="30" customHeight="1">
      <c r="A8" s="32"/>
      <c r="B8" s="267" t="s">
        <v>7</v>
      </c>
      <c r="C8" s="267"/>
      <c r="D8" s="267"/>
      <c r="E8" s="267"/>
      <c r="F8" s="268" t="s">
        <v>77</v>
      </c>
      <c r="G8" s="268"/>
      <c r="H8" s="268"/>
      <c r="I8" s="39" t="s">
        <v>78</v>
      </c>
      <c r="J8" s="268" t="s">
        <v>79</v>
      </c>
      <c r="K8" s="268"/>
      <c r="L8" s="268"/>
      <c r="M8" s="39" t="s">
        <v>80</v>
      </c>
      <c r="N8" s="32"/>
      <c r="O8" s="32"/>
      <c r="P8" s="32"/>
    </row>
    <row r="9" spans="1:16" ht="9.9499999999999993" customHeight="1">
      <c r="A9" s="32"/>
      <c r="B9" s="263" t="s">
        <v>12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32"/>
      <c r="O9" s="32"/>
      <c r="P9" s="32"/>
    </row>
    <row r="10" spans="1:16" ht="9.9499999999999993" customHeight="1">
      <c r="A10" s="32"/>
      <c r="B10" s="264" t="s">
        <v>81</v>
      </c>
      <c r="C10" s="264"/>
      <c r="D10" s="264"/>
      <c r="E10" s="264"/>
      <c r="F10" s="264"/>
      <c r="G10" s="264"/>
      <c r="H10" s="38">
        <v>0</v>
      </c>
      <c r="I10" s="38">
        <v>0</v>
      </c>
      <c r="J10" s="265">
        <v>0</v>
      </c>
      <c r="K10" s="265"/>
      <c r="L10" s="265"/>
      <c r="M10" s="38">
        <v>0</v>
      </c>
      <c r="N10" s="32"/>
      <c r="O10" s="32"/>
      <c r="P10" s="32"/>
    </row>
    <row r="11" spans="1:16" ht="9.9499999999999993" customHeight="1">
      <c r="A11" s="32"/>
      <c r="B11" s="264" t="s">
        <v>82</v>
      </c>
      <c r="C11" s="264"/>
      <c r="D11" s="264"/>
      <c r="E11" s="264"/>
      <c r="F11" s="264"/>
      <c r="G11" s="264"/>
      <c r="H11" s="38">
        <v>0</v>
      </c>
      <c r="I11" s="38">
        <v>0</v>
      </c>
      <c r="J11" s="265">
        <v>0</v>
      </c>
      <c r="K11" s="265"/>
      <c r="L11" s="265"/>
      <c r="M11" s="38">
        <v>0</v>
      </c>
      <c r="N11" s="32"/>
      <c r="O11" s="32"/>
      <c r="P11" s="32"/>
    </row>
    <row r="12" spans="1:16" ht="9.9499999999999993" customHeight="1">
      <c r="A12" s="32"/>
      <c r="B12" s="264" t="s">
        <v>83</v>
      </c>
      <c r="C12" s="264"/>
      <c r="D12" s="264"/>
      <c r="E12" s="264"/>
      <c r="F12" s="264"/>
      <c r="G12" s="264"/>
      <c r="H12" s="38"/>
      <c r="I12" s="38"/>
      <c r="J12" s="265"/>
      <c r="K12" s="265"/>
      <c r="L12" s="265"/>
      <c r="M12" s="38"/>
      <c r="N12" s="32"/>
      <c r="O12" s="32"/>
      <c r="P12" s="32"/>
    </row>
    <row r="13" spans="1:16" ht="9.9499999999999993" customHeight="1">
      <c r="A13" s="32"/>
      <c r="B13" s="264" t="s">
        <v>84</v>
      </c>
      <c r="C13" s="264"/>
      <c r="D13" s="264"/>
      <c r="E13" s="264"/>
      <c r="F13" s="264"/>
      <c r="G13" s="264"/>
      <c r="H13" s="38">
        <v>0</v>
      </c>
      <c r="I13" s="38">
        <v>0</v>
      </c>
      <c r="J13" s="265">
        <v>0</v>
      </c>
      <c r="K13" s="265"/>
      <c r="L13" s="265"/>
      <c r="M13" s="38">
        <v>0</v>
      </c>
      <c r="N13" s="32"/>
      <c r="O13" s="32"/>
      <c r="P13" s="32"/>
    </row>
    <row r="14" spans="1:16" ht="9.9499999999999993" customHeight="1">
      <c r="A14" s="32"/>
      <c r="B14" s="264" t="s">
        <v>85</v>
      </c>
      <c r="C14" s="264"/>
      <c r="D14" s="264"/>
      <c r="E14" s="264"/>
      <c r="F14" s="264"/>
      <c r="G14" s="264"/>
      <c r="H14" s="38">
        <v>0</v>
      </c>
      <c r="I14" s="38">
        <v>0</v>
      </c>
      <c r="J14" s="265">
        <v>0</v>
      </c>
      <c r="K14" s="265"/>
      <c r="L14" s="265"/>
      <c r="M14" s="38">
        <v>0</v>
      </c>
      <c r="N14" s="32"/>
      <c r="O14" s="32"/>
      <c r="P14" s="32"/>
    </row>
    <row r="15" spans="1:16" ht="9.9499999999999993" customHeight="1">
      <c r="A15" s="32"/>
      <c r="B15" s="264" t="s">
        <v>86</v>
      </c>
      <c r="C15" s="264"/>
      <c r="D15" s="264"/>
      <c r="E15" s="264"/>
      <c r="F15" s="264"/>
      <c r="G15" s="264"/>
      <c r="H15" s="38">
        <v>0</v>
      </c>
      <c r="I15" s="38">
        <v>0</v>
      </c>
      <c r="J15" s="265">
        <v>0</v>
      </c>
      <c r="K15" s="265"/>
      <c r="L15" s="265"/>
      <c r="M15" s="38">
        <v>0</v>
      </c>
      <c r="N15" s="32"/>
      <c r="O15" s="32"/>
      <c r="P15" s="32"/>
    </row>
    <row r="16" spans="1:16" ht="9.9499999999999993" customHeight="1">
      <c r="A16" s="32"/>
      <c r="B16" s="264" t="s">
        <v>87</v>
      </c>
      <c r="C16" s="264"/>
      <c r="D16" s="264"/>
      <c r="E16" s="264"/>
      <c r="F16" s="264"/>
      <c r="G16" s="264"/>
      <c r="H16" s="38">
        <v>0</v>
      </c>
      <c r="I16" s="38">
        <v>0</v>
      </c>
      <c r="J16" s="265">
        <v>0</v>
      </c>
      <c r="K16" s="265"/>
      <c r="L16" s="265"/>
      <c r="M16" s="38">
        <v>0</v>
      </c>
      <c r="N16" s="32"/>
      <c r="O16" s="32"/>
      <c r="P16" s="32"/>
    </row>
    <row r="17" spans="1:16" ht="9.9499999999999993" customHeight="1">
      <c r="A17" s="32"/>
      <c r="B17" s="264" t="s">
        <v>88</v>
      </c>
      <c r="C17" s="264"/>
      <c r="D17" s="264"/>
      <c r="E17" s="264"/>
      <c r="F17" s="264"/>
      <c r="G17" s="264"/>
      <c r="H17" s="38">
        <v>4140</v>
      </c>
      <c r="I17" s="38">
        <v>0.98</v>
      </c>
      <c r="J17" s="265">
        <v>59.75</v>
      </c>
      <c r="K17" s="265"/>
      <c r="L17" s="265"/>
      <c r="M17" s="38">
        <v>58.53</v>
      </c>
      <c r="N17" s="32"/>
      <c r="O17" s="32"/>
      <c r="P17" s="32"/>
    </row>
    <row r="18" spans="1:16" ht="9.9499999999999993" customHeight="1">
      <c r="A18" s="32"/>
      <c r="B18" s="264" t="s">
        <v>89</v>
      </c>
      <c r="C18" s="264"/>
      <c r="D18" s="264"/>
      <c r="E18" s="264"/>
      <c r="F18" s="264"/>
      <c r="G18" s="264"/>
      <c r="H18" s="38">
        <v>38.159999999999997</v>
      </c>
      <c r="I18" s="38">
        <v>0.01</v>
      </c>
      <c r="J18" s="265">
        <v>0.55000000000000004</v>
      </c>
      <c r="K18" s="265"/>
      <c r="L18" s="265"/>
      <c r="M18" s="38">
        <v>0.54</v>
      </c>
      <c r="N18" s="32"/>
      <c r="O18" s="32"/>
      <c r="P18" s="32"/>
    </row>
    <row r="19" spans="1:16" ht="9.9499999999999993" customHeight="1">
      <c r="A19" s="32"/>
      <c r="B19" s="264" t="s">
        <v>90</v>
      </c>
      <c r="C19" s="264"/>
      <c r="D19" s="264"/>
      <c r="E19" s="264"/>
      <c r="F19" s="264"/>
      <c r="G19" s="264"/>
      <c r="H19" s="38">
        <v>0</v>
      </c>
      <c r="I19" s="38">
        <v>0</v>
      </c>
      <c r="J19" s="265">
        <v>0</v>
      </c>
      <c r="K19" s="265"/>
      <c r="L19" s="265"/>
      <c r="M19" s="38">
        <v>0</v>
      </c>
      <c r="N19" s="32"/>
      <c r="O19" s="32"/>
      <c r="P19" s="32"/>
    </row>
    <row r="20" spans="1:16" ht="9.9499999999999993" customHeight="1">
      <c r="A20" s="32"/>
      <c r="B20" s="264" t="s">
        <v>91</v>
      </c>
      <c r="C20" s="264"/>
      <c r="D20" s="264"/>
      <c r="E20" s="264"/>
      <c r="F20" s="264"/>
      <c r="G20" s="264"/>
      <c r="H20" s="38">
        <v>0</v>
      </c>
      <c r="I20" s="38">
        <v>0</v>
      </c>
      <c r="J20" s="265">
        <v>0</v>
      </c>
      <c r="K20" s="265"/>
      <c r="L20" s="265"/>
      <c r="M20" s="38">
        <v>0</v>
      </c>
      <c r="N20" s="32"/>
      <c r="O20" s="32"/>
      <c r="P20" s="32"/>
    </row>
    <row r="21" spans="1:16" ht="9.9499999999999993" customHeight="1">
      <c r="A21" s="32"/>
      <c r="B21" s="264" t="s">
        <v>92</v>
      </c>
      <c r="C21" s="264"/>
      <c r="D21" s="264"/>
      <c r="E21" s="264"/>
      <c r="F21" s="264"/>
      <c r="G21" s="264"/>
      <c r="H21" s="38">
        <v>0</v>
      </c>
      <c r="I21" s="38">
        <v>0</v>
      </c>
      <c r="J21" s="265">
        <v>0</v>
      </c>
      <c r="K21" s="265"/>
      <c r="L21" s="265"/>
      <c r="M21" s="38">
        <v>0</v>
      </c>
      <c r="N21" s="32"/>
      <c r="O21" s="32"/>
      <c r="P21" s="32"/>
    </row>
    <row r="22" spans="1:16" ht="9.9499999999999993" customHeight="1">
      <c r="A22" s="32"/>
      <c r="B22" s="264" t="s">
        <v>93</v>
      </c>
      <c r="C22" s="264"/>
      <c r="D22" s="264"/>
      <c r="E22" s="264"/>
      <c r="F22" s="264"/>
      <c r="G22" s="264"/>
      <c r="H22" s="38">
        <v>0</v>
      </c>
      <c r="I22" s="38">
        <v>0</v>
      </c>
      <c r="J22" s="265">
        <v>0</v>
      </c>
      <c r="K22" s="265"/>
      <c r="L22" s="265"/>
      <c r="M22" s="38">
        <v>0</v>
      </c>
      <c r="N22" s="32"/>
      <c r="O22" s="32"/>
      <c r="P22" s="32"/>
    </row>
    <row r="23" spans="1:16" ht="9.9499999999999993" customHeight="1">
      <c r="A23" s="32"/>
      <c r="B23" s="264" t="s">
        <v>94</v>
      </c>
      <c r="C23" s="264"/>
      <c r="D23" s="264"/>
      <c r="E23" s="264"/>
      <c r="F23" s="264"/>
      <c r="G23" s="264"/>
      <c r="H23" s="38">
        <v>0</v>
      </c>
      <c r="I23" s="38">
        <v>0</v>
      </c>
      <c r="J23" s="265">
        <v>0</v>
      </c>
      <c r="K23" s="265"/>
      <c r="L23" s="265"/>
      <c r="M23" s="38">
        <v>0</v>
      </c>
      <c r="N23" s="32"/>
      <c r="O23" s="32"/>
      <c r="P23" s="32"/>
    </row>
    <row r="24" spans="1:16" ht="9.9499999999999993" customHeight="1">
      <c r="A24" s="32"/>
      <c r="B24" s="264" t="s">
        <v>95</v>
      </c>
      <c r="C24" s="264"/>
      <c r="D24" s="264"/>
      <c r="E24" s="264"/>
      <c r="F24" s="264"/>
      <c r="G24" s="264"/>
      <c r="H24" s="38"/>
      <c r="I24" s="38"/>
      <c r="J24" s="265"/>
      <c r="K24" s="265"/>
      <c r="L24" s="265"/>
      <c r="M24" s="38"/>
      <c r="N24" s="32"/>
      <c r="O24" s="32"/>
      <c r="P24" s="32"/>
    </row>
    <row r="25" spans="1:16" ht="9.9499999999999993" customHeight="1">
      <c r="A25" s="32"/>
      <c r="B25" s="264" t="s">
        <v>96</v>
      </c>
      <c r="C25" s="264"/>
      <c r="D25" s="264"/>
      <c r="E25" s="264"/>
      <c r="F25" s="264"/>
      <c r="G25" s="264"/>
      <c r="H25" s="38">
        <v>0</v>
      </c>
      <c r="I25" s="38">
        <v>0</v>
      </c>
      <c r="J25" s="265">
        <v>0</v>
      </c>
      <c r="K25" s="265"/>
      <c r="L25" s="265"/>
      <c r="M25" s="38">
        <v>0</v>
      </c>
      <c r="N25" s="32"/>
      <c r="O25" s="32"/>
      <c r="P25" s="32"/>
    </row>
    <row r="26" spans="1:16" ht="9.9499999999999993" customHeight="1">
      <c r="A26" s="32"/>
      <c r="B26" s="264" t="s">
        <v>97</v>
      </c>
      <c r="C26" s="264"/>
      <c r="D26" s="264"/>
      <c r="E26" s="264"/>
      <c r="F26" s="264"/>
      <c r="G26" s="264"/>
      <c r="H26" s="38">
        <v>0</v>
      </c>
      <c r="I26" s="38">
        <v>0</v>
      </c>
      <c r="J26" s="265">
        <v>0</v>
      </c>
      <c r="K26" s="265"/>
      <c r="L26" s="265"/>
      <c r="M26" s="38">
        <v>0</v>
      </c>
      <c r="N26" s="32"/>
      <c r="O26" s="32"/>
      <c r="P26" s="32"/>
    </row>
    <row r="27" spans="1:16" ht="9.9499999999999993" customHeight="1">
      <c r="A27" s="32"/>
      <c r="B27" s="264" t="s">
        <v>98</v>
      </c>
      <c r="C27" s="264"/>
      <c r="D27" s="264"/>
      <c r="E27" s="264"/>
      <c r="F27" s="264"/>
      <c r="G27" s="264"/>
      <c r="H27" s="38">
        <v>0</v>
      </c>
      <c r="I27" s="38">
        <v>0</v>
      </c>
      <c r="J27" s="265">
        <v>0</v>
      </c>
      <c r="K27" s="265"/>
      <c r="L27" s="265"/>
      <c r="M27" s="38">
        <v>0</v>
      </c>
      <c r="N27" s="32"/>
      <c r="O27" s="32"/>
      <c r="P27" s="32"/>
    </row>
    <row r="28" spans="1:16" ht="9.9499999999999993" customHeight="1">
      <c r="A28" s="32"/>
      <c r="B28" s="264" t="s">
        <v>99</v>
      </c>
      <c r="C28" s="264"/>
      <c r="D28" s="264"/>
      <c r="E28" s="264"/>
      <c r="F28" s="264"/>
      <c r="G28" s="264"/>
      <c r="H28" s="38">
        <v>0</v>
      </c>
      <c r="I28" s="38">
        <v>0</v>
      </c>
      <c r="J28" s="265">
        <v>0</v>
      </c>
      <c r="K28" s="265"/>
      <c r="L28" s="265"/>
      <c r="M28" s="38">
        <v>0</v>
      </c>
      <c r="N28" s="32"/>
      <c r="O28" s="32"/>
      <c r="P28" s="32"/>
    </row>
    <row r="29" spans="1:16" ht="9.9499999999999993" customHeight="1">
      <c r="A29" s="32"/>
      <c r="B29" s="264" t="s">
        <v>100</v>
      </c>
      <c r="C29" s="264"/>
      <c r="D29" s="264"/>
      <c r="E29" s="264"/>
      <c r="F29" s="264"/>
      <c r="G29" s="264"/>
      <c r="H29" s="38">
        <v>0</v>
      </c>
      <c r="I29" s="38">
        <v>0</v>
      </c>
      <c r="J29" s="265">
        <v>0</v>
      </c>
      <c r="K29" s="265"/>
      <c r="L29" s="265"/>
      <c r="M29" s="38">
        <v>0</v>
      </c>
      <c r="N29" s="32"/>
      <c r="O29" s="32"/>
      <c r="P29" s="32"/>
    </row>
    <row r="30" spans="1:16" ht="9.9499999999999993" customHeight="1">
      <c r="A30" s="32"/>
      <c r="B30" s="264" t="s">
        <v>101</v>
      </c>
      <c r="C30" s="264"/>
      <c r="D30" s="264"/>
      <c r="E30" s="264"/>
      <c r="F30" s="264"/>
      <c r="G30" s="264"/>
      <c r="H30" s="38">
        <v>0</v>
      </c>
      <c r="I30" s="38">
        <v>0</v>
      </c>
      <c r="J30" s="265">
        <v>0</v>
      </c>
      <c r="K30" s="265"/>
      <c r="L30" s="265"/>
      <c r="M30" s="38">
        <v>0</v>
      </c>
      <c r="N30" s="32"/>
      <c r="O30" s="32"/>
      <c r="P30" s="32"/>
    </row>
    <row r="31" spans="1:16" ht="9.9499999999999993" customHeight="1">
      <c r="A31" s="32"/>
      <c r="B31" s="264" t="s">
        <v>102</v>
      </c>
      <c r="C31" s="264"/>
      <c r="D31" s="264"/>
      <c r="E31" s="264"/>
      <c r="F31" s="264"/>
      <c r="G31" s="264"/>
      <c r="H31" s="38">
        <v>0</v>
      </c>
      <c r="I31" s="38">
        <v>0</v>
      </c>
      <c r="J31" s="265">
        <v>0</v>
      </c>
      <c r="K31" s="265"/>
      <c r="L31" s="265"/>
      <c r="M31" s="38">
        <v>0</v>
      </c>
      <c r="N31" s="32"/>
      <c r="O31" s="32"/>
      <c r="P31" s="32"/>
    </row>
    <row r="32" spans="1:16" ht="9.9499999999999993" customHeight="1">
      <c r="A32" s="32"/>
      <c r="B32" s="264" t="s">
        <v>103</v>
      </c>
      <c r="C32" s="264"/>
      <c r="D32" s="264"/>
      <c r="E32" s="264"/>
      <c r="F32" s="264"/>
      <c r="G32" s="264"/>
      <c r="H32" s="38">
        <v>0</v>
      </c>
      <c r="I32" s="38">
        <v>0</v>
      </c>
      <c r="J32" s="265">
        <v>0</v>
      </c>
      <c r="K32" s="265"/>
      <c r="L32" s="265"/>
      <c r="M32" s="38">
        <v>0</v>
      </c>
      <c r="N32" s="32"/>
      <c r="O32" s="32"/>
      <c r="P32" s="32"/>
    </row>
    <row r="33" spans="1:16" ht="9.9499999999999993" customHeight="1">
      <c r="A33" s="32"/>
      <c r="B33" s="264" t="s">
        <v>104</v>
      </c>
      <c r="C33" s="264"/>
      <c r="D33" s="264"/>
      <c r="E33" s="264"/>
      <c r="F33" s="264"/>
      <c r="G33" s="264"/>
      <c r="H33" s="38">
        <v>1344</v>
      </c>
      <c r="I33" s="38">
        <v>0.32</v>
      </c>
      <c r="J33" s="265">
        <v>19.399999999999999</v>
      </c>
      <c r="K33" s="265"/>
      <c r="L33" s="265"/>
      <c r="M33" s="38">
        <v>19</v>
      </c>
      <c r="N33" s="32"/>
      <c r="O33" s="32"/>
      <c r="P33" s="32"/>
    </row>
    <row r="34" spans="1:16" ht="9.9499999999999993" customHeight="1">
      <c r="A34" s="32"/>
      <c r="B34" s="257" t="s">
        <v>18</v>
      </c>
      <c r="C34" s="257"/>
      <c r="D34" s="257"/>
      <c r="E34" s="257"/>
      <c r="F34" s="258">
        <v>5522.16</v>
      </c>
      <c r="G34" s="258"/>
      <c r="H34" s="258"/>
      <c r="I34" s="36">
        <v>1.31</v>
      </c>
      <c r="J34" s="259">
        <v>79.7</v>
      </c>
      <c r="K34" s="259"/>
      <c r="L34" s="259"/>
      <c r="M34" s="36">
        <v>78.069999999999993</v>
      </c>
      <c r="N34" s="32"/>
      <c r="O34" s="32"/>
      <c r="P34" s="32"/>
    </row>
    <row r="35" spans="1:16" ht="9.9499999999999993" customHeight="1">
      <c r="A35" s="32"/>
      <c r="B35" s="263" t="s">
        <v>105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32"/>
      <c r="O35" s="32"/>
      <c r="P35" s="32"/>
    </row>
    <row r="36" spans="1:16" ht="9.9499999999999993" customHeight="1">
      <c r="A36" s="32"/>
      <c r="B36" s="264" t="s">
        <v>106</v>
      </c>
      <c r="C36" s="264"/>
      <c r="D36" s="264"/>
      <c r="E36" s="264"/>
      <c r="F36" s="264"/>
      <c r="G36" s="264"/>
      <c r="H36" s="38">
        <v>1071</v>
      </c>
      <c r="I36" s="38">
        <v>0.26</v>
      </c>
      <c r="J36" s="265">
        <v>15.46</v>
      </c>
      <c r="K36" s="265"/>
      <c r="L36" s="265"/>
      <c r="M36" s="38">
        <v>15.14</v>
      </c>
      <c r="N36" s="32"/>
      <c r="O36" s="32"/>
      <c r="P36" s="32"/>
    </row>
    <row r="37" spans="1:16" ht="9.9499999999999993" customHeight="1">
      <c r="A37" s="32"/>
      <c r="B37" s="264" t="s">
        <v>107</v>
      </c>
      <c r="C37" s="264"/>
      <c r="D37" s="264"/>
      <c r="E37" s="264"/>
      <c r="F37" s="264"/>
      <c r="G37" s="264"/>
      <c r="H37" s="38"/>
      <c r="I37" s="38"/>
      <c r="J37" s="265"/>
      <c r="K37" s="265"/>
      <c r="L37" s="265"/>
      <c r="M37" s="38"/>
      <c r="N37" s="32"/>
      <c r="O37" s="32"/>
      <c r="P37" s="32"/>
    </row>
    <row r="38" spans="1:16" ht="9.9499999999999993" customHeight="1">
      <c r="A38" s="32"/>
      <c r="B38" s="264" t="s">
        <v>108</v>
      </c>
      <c r="C38" s="264"/>
      <c r="D38" s="264"/>
      <c r="E38" s="264"/>
      <c r="F38" s="264"/>
      <c r="G38" s="264"/>
      <c r="H38" s="38">
        <v>165.66</v>
      </c>
      <c r="I38" s="38">
        <v>0.04</v>
      </c>
      <c r="J38" s="265">
        <v>2.39</v>
      </c>
      <c r="K38" s="265"/>
      <c r="L38" s="265"/>
      <c r="M38" s="38">
        <v>2.34</v>
      </c>
      <c r="N38" s="32"/>
      <c r="O38" s="32"/>
      <c r="P38" s="32"/>
    </row>
    <row r="39" spans="1:16" ht="9.9499999999999993" customHeight="1">
      <c r="A39" s="32"/>
      <c r="B39" s="264" t="s">
        <v>109</v>
      </c>
      <c r="C39" s="264"/>
      <c r="D39" s="264"/>
      <c r="E39" s="264"/>
      <c r="F39" s="264"/>
      <c r="G39" s="264"/>
      <c r="H39" s="38">
        <v>0</v>
      </c>
      <c r="I39" s="38">
        <v>0</v>
      </c>
      <c r="J39" s="265">
        <v>0</v>
      </c>
      <c r="K39" s="265"/>
      <c r="L39" s="265"/>
      <c r="M39" s="38">
        <v>0</v>
      </c>
      <c r="N39" s="32"/>
      <c r="O39" s="32"/>
      <c r="P39" s="32"/>
    </row>
    <row r="40" spans="1:16" ht="9.9499999999999993" customHeight="1">
      <c r="A40" s="32"/>
      <c r="B40" s="264" t="s">
        <v>110</v>
      </c>
      <c r="C40" s="264"/>
      <c r="D40" s="264"/>
      <c r="E40" s="264"/>
      <c r="F40" s="264"/>
      <c r="G40" s="264"/>
      <c r="H40" s="38">
        <v>0</v>
      </c>
      <c r="I40" s="38">
        <v>0</v>
      </c>
      <c r="J40" s="265">
        <v>0</v>
      </c>
      <c r="K40" s="265"/>
      <c r="L40" s="265"/>
      <c r="M40" s="38">
        <v>0</v>
      </c>
      <c r="N40" s="32"/>
      <c r="O40" s="32"/>
      <c r="P40" s="32"/>
    </row>
    <row r="41" spans="1:16" ht="9.9499999999999993" customHeight="1">
      <c r="A41" s="32"/>
      <c r="B41" s="264" t="s">
        <v>111</v>
      </c>
      <c r="C41" s="264"/>
      <c r="D41" s="264"/>
      <c r="E41" s="264"/>
      <c r="F41" s="264"/>
      <c r="G41" s="264"/>
      <c r="H41" s="38">
        <v>0</v>
      </c>
      <c r="I41" s="38">
        <v>0</v>
      </c>
      <c r="J41" s="265">
        <v>0</v>
      </c>
      <c r="K41" s="265"/>
      <c r="L41" s="265"/>
      <c r="M41" s="38">
        <v>0</v>
      </c>
      <c r="N41" s="32"/>
      <c r="O41" s="32"/>
      <c r="P41" s="32"/>
    </row>
    <row r="42" spans="1:16" ht="9.9499999999999993" customHeight="1">
      <c r="A42" s="32"/>
      <c r="B42" s="264" t="s">
        <v>112</v>
      </c>
      <c r="C42" s="264"/>
      <c r="D42" s="264"/>
      <c r="E42" s="264"/>
      <c r="F42" s="264"/>
      <c r="G42" s="264"/>
      <c r="H42" s="38">
        <v>0</v>
      </c>
      <c r="I42" s="38">
        <v>0</v>
      </c>
      <c r="J42" s="265">
        <v>0</v>
      </c>
      <c r="K42" s="265"/>
      <c r="L42" s="265"/>
      <c r="M42" s="38">
        <v>0</v>
      </c>
      <c r="N42" s="32"/>
      <c r="O42" s="32"/>
      <c r="P42" s="32"/>
    </row>
    <row r="43" spans="1:16" ht="9.9499999999999993" customHeight="1">
      <c r="A43" s="32"/>
      <c r="B43" s="264" t="s">
        <v>113</v>
      </c>
      <c r="C43" s="264"/>
      <c r="D43" s="264"/>
      <c r="E43" s="264"/>
      <c r="F43" s="264"/>
      <c r="G43" s="264"/>
      <c r="H43" s="38">
        <v>0</v>
      </c>
      <c r="I43" s="38">
        <v>0</v>
      </c>
      <c r="J43" s="265">
        <v>0</v>
      </c>
      <c r="K43" s="265"/>
      <c r="L43" s="265"/>
      <c r="M43" s="38">
        <v>0</v>
      </c>
      <c r="N43" s="32"/>
      <c r="O43" s="32"/>
      <c r="P43" s="32"/>
    </row>
    <row r="44" spans="1:16" ht="9.9499999999999993" customHeight="1">
      <c r="A44" s="32"/>
      <c r="B44" s="264" t="s">
        <v>114</v>
      </c>
      <c r="C44" s="264"/>
      <c r="D44" s="264"/>
      <c r="E44" s="264"/>
      <c r="F44" s="264"/>
      <c r="G44" s="264"/>
      <c r="H44" s="38">
        <v>0</v>
      </c>
      <c r="I44" s="38">
        <v>0</v>
      </c>
      <c r="J44" s="265">
        <v>0</v>
      </c>
      <c r="K44" s="265"/>
      <c r="L44" s="265"/>
      <c r="M44" s="38">
        <v>0</v>
      </c>
      <c r="N44" s="32"/>
      <c r="O44" s="32"/>
      <c r="P44" s="32"/>
    </row>
    <row r="45" spans="1:16" ht="9.9499999999999993" customHeight="1">
      <c r="A45" s="32"/>
      <c r="B45" s="264" t="s">
        <v>115</v>
      </c>
      <c r="C45" s="264"/>
      <c r="D45" s="264"/>
      <c r="E45" s="264"/>
      <c r="F45" s="264"/>
      <c r="G45" s="264"/>
      <c r="H45" s="38">
        <v>0</v>
      </c>
      <c r="I45" s="38">
        <v>0</v>
      </c>
      <c r="J45" s="265">
        <v>0</v>
      </c>
      <c r="K45" s="265"/>
      <c r="L45" s="265"/>
      <c r="M45" s="38">
        <v>0</v>
      </c>
      <c r="N45" s="32"/>
      <c r="O45" s="32"/>
      <c r="P45" s="32"/>
    </row>
    <row r="46" spans="1:16" ht="9.9499999999999993" customHeight="1">
      <c r="A46" s="32"/>
      <c r="B46" s="264" t="s">
        <v>116</v>
      </c>
      <c r="C46" s="264"/>
      <c r="D46" s="264"/>
      <c r="E46" s="264"/>
      <c r="F46" s="264"/>
      <c r="G46" s="264"/>
      <c r="H46" s="38">
        <v>0</v>
      </c>
      <c r="I46" s="38">
        <v>0</v>
      </c>
      <c r="J46" s="265">
        <v>0</v>
      </c>
      <c r="K46" s="265"/>
      <c r="L46" s="265"/>
      <c r="M46" s="38">
        <v>0</v>
      </c>
      <c r="N46" s="32"/>
      <c r="O46" s="32"/>
      <c r="P46" s="32"/>
    </row>
    <row r="47" spans="1:16" ht="9.9499999999999993" customHeight="1">
      <c r="A47" s="32"/>
      <c r="B47" s="264" t="s">
        <v>117</v>
      </c>
      <c r="C47" s="264"/>
      <c r="D47" s="264"/>
      <c r="E47" s="264"/>
      <c r="F47" s="264"/>
      <c r="G47" s="264"/>
      <c r="H47" s="38">
        <v>90.09</v>
      </c>
      <c r="I47" s="38">
        <v>0.02</v>
      </c>
      <c r="J47" s="265">
        <v>1.3</v>
      </c>
      <c r="K47" s="265"/>
      <c r="L47" s="265"/>
      <c r="M47" s="38">
        <v>1.27</v>
      </c>
      <c r="N47" s="32"/>
      <c r="O47" s="32"/>
      <c r="P47" s="32"/>
    </row>
    <row r="48" spans="1:16" ht="9.9499999999999993" customHeight="1">
      <c r="A48" s="32"/>
      <c r="B48" s="264" t="s">
        <v>118</v>
      </c>
      <c r="C48" s="264"/>
      <c r="D48" s="264"/>
      <c r="E48" s="264"/>
      <c r="F48" s="264"/>
      <c r="G48" s="264"/>
      <c r="H48" s="38">
        <v>0</v>
      </c>
      <c r="I48" s="38">
        <v>0</v>
      </c>
      <c r="J48" s="265">
        <v>0</v>
      </c>
      <c r="K48" s="265"/>
      <c r="L48" s="265"/>
      <c r="M48" s="38">
        <v>0</v>
      </c>
      <c r="N48" s="32"/>
      <c r="O48" s="32"/>
      <c r="P48" s="32"/>
    </row>
    <row r="49" spans="1:16" ht="9.9499999999999993" customHeight="1">
      <c r="A49" s="32"/>
      <c r="B49" s="257" t="s">
        <v>119</v>
      </c>
      <c r="C49" s="257"/>
      <c r="D49" s="257"/>
      <c r="E49" s="257"/>
      <c r="F49" s="258">
        <v>1326.75</v>
      </c>
      <c r="G49" s="258"/>
      <c r="H49" s="258"/>
      <c r="I49" s="36">
        <v>0.32</v>
      </c>
      <c r="J49" s="259">
        <v>19.149999999999999</v>
      </c>
      <c r="K49" s="259"/>
      <c r="L49" s="259"/>
      <c r="M49" s="36">
        <v>18.75</v>
      </c>
      <c r="N49" s="32"/>
      <c r="O49" s="32"/>
      <c r="P49" s="32"/>
    </row>
    <row r="50" spans="1:16" ht="9.9499999999999993" customHeight="1">
      <c r="A50" s="32"/>
      <c r="B50" s="263" t="s">
        <v>30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32"/>
      <c r="O50" s="32"/>
      <c r="P50" s="32"/>
    </row>
    <row r="51" spans="1:16" ht="9.9499999999999993" customHeight="1">
      <c r="A51" s="32"/>
      <c r="B51" s="264" t="s">
        <v>120</v>
      </c>
      <c r="C51" s="264"/>
      <c r="D51" s="264"/>
      <c r="E51" s="264"/>
      <c r="F51" s="264"/>
      <c r="G51" s="264"/>
      <c r="H51" s="38">
        <v>80.12</v>
      </c>
      <c r="I51" s="38">
        <v>0.02</v>
      </c>
      <c r="J51" s="265">
        <v>1.1599999999999999</v>
      </c>
      <c r="K51" s="265"/>
      <c r="L51" s="265"/>
      <c r="M51" s="38">
        <v>1.1299999999999999</v>
      </c>
      <c r="N51" s="32"/>
      <c r="O51" s="32"/>
      <c r="P51" s="32"/>
    </row>
    <row r="52" spans="1:16" ht="9.9499999999999993" customHeight="1">
      <c r="A52" s="32"/>
      <c r="B52" s="257" t="s">
        <v>121</v>
      </c>
      <c r="C52" s="257"/>
      <c r="D52" s="257"/>
      <c r="E52" s="257"/>
      <c r="F52" s="258">
        <v>80.12</v>
      </c>
      <c r="G52" s="258"/>
      <c r="H52" s="258"/>
      <c r="I52" s="36">
        <v>0.02</v>
      </c>
      <c r="J52" s="259">
        <v>1.1599999999999999</v>
      </c>
      <c r="K52" s="259"/>
      <c r="L52" s="259"/>
      <c r="M52" s="36">
        <v>1.1299999999999999</v>
      </c>
      <c r="N52" s="32"/>
      <c r="O52" s="32"/>
      <c r="P52" s="32"/>
    </row>
    <row r="53" spans="1:16" ht="9.9499999999999993" customHeight="1">
      <c r="A53" s="32"/>
      <c r="B53" s="260" t="s">
        <v>122</v>
      </c>
      <c r="C53" s="260"/>
      <c r="D53" s="260"/>
      <c r="E53" s="260"/>
      <c r="F53" s="261">
        <v>6929.03</v>
      </c>
      <c r="G53" s="261"/>
      <c r="H53" s="261"/>
      <c r="I53" s="37">
        <v>1.65</v>
      </c>
      <c r="J53" s="262">
        <v>100.01</v>
      </c>
      <c r="K53" s="262"/>
      <c r="L53" s="262"/>
      <c r="M53" s="37">
        <v>97.95</v>
      </c>
      <c r="N53" s="32"/>
      <c r="O53" s="32"/>
      <c r="P53" s="32"/>
    </row>
    <row r="54" spans="1:16" ht="9.9499999999999993" customHeight="1">
      <c r="A54" s="32"/>
      <c r="B54" s="263" t="s">
        <v>123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32"/>
      <c r="O54" s="32"/>
      <c r="P54" s="32"/>
    </row>
    <row r="55" spans="1:16" ht="9.9499999999999993" customHeight="1">
      <c r="A55" s="32"/>
      <c r="B55" s="264" t="s">
        <v>124</v>
      </c>
      <c r="C55" s="264"/>
      <c r="D55" s="264"/>
      <c r="E55" s="264"/>
      <c r="F55" s="264"/>
      <c r="G55" s="264"/>
      <c r="H55" s="38">
        <v>0</v>
      </c>
      <c r="I55" s="38">
        <v>0</v>
      </c>
      <c r="J55" s="265">
        <v>0</v>
      </c>
      <c r="K55" s="265"/>
      <c r="L55" s="265"/>
      <c r="M55" s="38">
        <v>0</v>
      </c>
      <c r="N55" s="32"/>
      <c r="O55" s="32"/>
      <c r="P55" s="32"/>
    </row>
    <row r="56" spans="1:16" ht="9.9499999999999993" customHeight="1">
      <c r="A56" s="32"/>
      <c r="B56" s="264" t="s">
        <v>125</v>
      </c>
      <c r="C56" s="264"/>
      <c r="D56" s="264"/>
      <c r="E56" s="264"/>
      <c r="F56" s="264"/>
      <c r="G56" s="264"/>
      <c r="H56" s="38">
        <v>0</v>
      </c>
      <c r="I56" s="38">
        <v>0</v>
      </c>
      <c r="J56" s="265">
        <v>0</v>
      </c>
      <c r="K56" s="265"/>
      <c r="L56" s="265"/>
      <c r="M56" s="38">
        <v>0</v>
      </c>
      <c r="N56" s="32"/>
      <c r="O56" s="32"/>
      <c r="P56" s="32"/>
    </row>
    <row r="57" spans="1:16" ht="9.9499999999999993" customHeight="1">
      <c r="A57" s="32"/>
      <c r="B57" s="264" t="s">
        <v>126</v>
      </c>
      <c r="C57" s="264"/>
      <c r="D57" s="264"/>
      <c r="E57" s="264"/>
      <c r="F57" s="264"/>
      <c r="G57" s="264"/>
      <c r="H57" s="38">
        <v>0</v>
      </c>
      <c r="I57" s="38">
        <v>0</v>
      </c>
      <c r="J57" s="265">
        <v>0</v>
      </c>
      <c r="K57" s="265"/>
      <c r="L57" s="265"/>
      <c r="M57" s="38">
        <v>0</v>
      </c>
      <c r="N57" s="32"/>
      <c r="O57" s="32"/>
      <c r="P57" s="32"/>
    </row>
    <row r="58" spans="1:16" ht="9.9499999999999993" customHeight="1">
      <c r="A58" s="32"/>
      <c r="B58" s="257" t="s">
        <v>127</v>
      </c>
      <c r="C58" s="257"/>
      <c r="D58" s="257"/>
      <c r="E58" s="257"/>
      <c r="F58" s="258">
        <v>0</v>
      </c>
      <c r="G58" s="258"/>
      <c r="H58" s="258"/>
      <c r="I58" s="36">
        <v>0</v>
      </c>
      <c r="J58" s="259">
        <v>0</v>
      </c>
      <c r="K58" s="259"/>
      <c r="L58" s="259"/>
      <c r="M58" s="36">
        <v>0</v>
      </c>
      <c r="N58" s="32"/>
      <c r="O58" s="32"/>
      <c r="P58" s="32"/>
    </row>
    <row r="59" spans="1:16" ht="9.9499999999999993" customHeight="1">
      <c r="A59" s="32"/>
      <c r="B59" s="263" t="s">
        <v>128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32"/>
      <c r="O59" s="32"/>
      <c r="P59" s="32"/>
    </row>
    <row r="60" spans="1:16" ht="9.9499999999999993" customHeight="1">
      <c r="A60" s="32"/>
      <c r="B60" s="264" t="s">
        <v>129</v>
      </c>
      <c r="C60" s="264"/>
      <c r="D60" s="264"/>
      <c r="E60" s="264"/>
      <c r="F60" s="264"/>
      <c r="G60" s="264"/>
      <c r="H60" s="38">
        <v>0</v>
      </c>
      <c r="I60" s="38">
        <v>0</v>
      </c>
      <c r="J60" s="265">
        <v>0</v>
      </c>
      <c r="K60" s="265"/>
      <c r="L60" s="265"/>
      <c r="M60" s="38">
        <v>0</v>
      </c>
      <c r="N60" s="32"/>
      <c r="O60" s="32"/>
      <c r="P60" s="32"/>
    </row>
    <row r="61" spans="1:16" ht="9.9499999999999993" customHeight="1">
      <c r="A61" s="32"/>
      <c r="B61" s="264" t="s">
        <v>130</v>
      </c>
      <c r="C61" s="264"/>
      <c r="D61" s="264"/>
      <c r="E61" s="264"/>
      <c r="F61" s="264"/>
      <c r="G61" s="264"/>
      <c r="H61" s="38">
        <v>17.399999999999999</v>
      </c>
      <c r="I61" s="38">
        <v>0</v>
      </c>
      <c r="J61" s="265">
        <v>0.25</v>
      </c>
      <c r="K61" s="265"/>
      <c r="L61" s="265"/>
      <c r="M61" s="38">
        <v>0.25</v>
      </c>
      <c r="N61" s="32"/>
      <c r="O61" s="32"/>
      <c r="P61" s="32"/>
    </row>
    <row r="62" spans="1:16" ht="9.9499999999999993" customHeight="1">
      <c r="A62" s="32"/>
      <c r="B62" s="264" t="s">
        <v>131</v>
      </c>
      <c r="C62" s="264"/>
      <c r="D62" s="264"/>
      <c r="E62" s="264"/>
      <c r="F62" s="264"/>
      <c r="G62" s="264"/>
      <c r="H62" s="38">
        <v>0</v>
      </c>
      <c r="I62" s="38">
        <v>0</v>
      </c>
      <c r="J62" s="265">
        <v>0</v>
      </c>
      <c r="K62" s="265"/>
      <c r="L62" s="265"/>
      <c r="M62" s="38">
        <v>0</v>
      </c>
      <c r="N62" s="32"/>
      <c r="O62" s="32"/>
      <c r="P62" s="32"/>
    </row>
    <row r="63" spans="1:16" ht="9.9499999999999993" customHeight="1">
      <c r="A63" s="32"/>
      <c r="B63" s="257" t="s">
        <v>132</v>
      </c>
      <c r="C63" s="257"/>
      <c r="D63" s="257"/>
      <c r="E63" s="257"/>
      <c r="F63" s="258">
        <v>17.399999999999999</v>
      </c>
      <c r="G63" s="258"/>
      <c r="H63" s="258"/>
      <c r="I63" s="36">
        <v>0</v>
      </c>
      <c r="J63" s="259">
        <v>0.25</v>
      </c>
      <c r="K63" s="259"/>
      <c r="L63" s="259"/>
      <c r="M63" s="36">
        <v>0.25</v>
      </c>
      <c r="N63" s="32"/>
      <c r="O63" s="32"/>
      <c r="P63" s="32"/>
    </row>
    <row r="64" spans="1:16" ht="9.9499999999999993" customHeight="1">
      <c r="A64" s="32"/>
      <c r="B64" s="260" t="s">
        <v>133</v>
      </c>
      <c r="C64" s="260"/>
      <c r="D64" s="260"/>
      <c r="E64" s="260"/>
      <c r="F64" s="262">
        <v>17.399999999999999</v>
      </c>
      <c r="G64" s="262"/>
      <c r="H64" s="262"/>
      <c r="I64" s="37">
        <v>0</v>
      </c>
      <c r="J64" s="262">
        <v>0.25</v>
      </c>
      <c r="K64" s="262"/>
      <c r="L64" s="262"/>
      <c r="M64" s="37">
        <v>0.25</v>
      </c>
      <c r="N64" s="32"/>
      <c r="O64" s="32"/>
      <c r="P64" s="32"/>
    </row>
    <row r="65" spans="1:16" ht="9.9499999999999993" customHeight="1">
      <c r="A65" s="32"/>
      <c r="B65" s="260" t="s">
        <v>134</v>
      </c>
      <c r="C65" s="260"/>
      <c r="D65" s="260"/>
      <c r="E65" s="260"/>
      <c r="F65" s="261">
        <v>6946.43</v>
      </c>
      <c r="G65" s="261"/>
      <c r="H65" s="261"/>
      <c r="I65" s="37">
        <v>1.65</v>
      </c>
      <c r="J65" s="262">
        <v>100.26</v>
      </c>
      <c r="K65" s="262"/>
      <c r="L65" s="262"/>
      <c r="M65" s="37">
        <v>98.2</v>
      </c>
      <c r="N65" s="32"/>
      <c r="O65" s="32"/>
      <c r="P65" s="32"/>
    </row>
    <row r="66" spans="1:16" ht="9.9499999999999993" customHeight="1">
      <c r="A66" s="32"/>
      <c r="B66" s="263" t="s">
        <v>135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32"/>
      <c r="O66" s="32"/>
      <c r="P66" s="32"/>
    </row>
    <row r="67" spans="1:16" ht="9.9499999999999993" customHeight="1">
      <c r="A67" s="32"/>
      <c r="B67" s="264" t="s">
        <v>136</v>
      </c>
      <c r="C67" s="264"/>
      <c r="D67" s="264"/>
      <c r="E67" s="264"/>
      <c r="F67" s="264"/>
      <c r="G67" s="264"/>
      <c r="H67" s="38">
        <v>0</v>
      </c>
      <c r="I67" s="38">
        <v>0</v>
      </c>
      <c r="J67" s="265">
        <v>0</v>
      </c>
      <c r="K67" s="265"/>
      <c r="L67" s="265"/>
      <c r="M67" s="38">
        <v>0</v>
      </c>
      <c r="N67" s="32"/>
      <c r="O67" s="32"/>
      <c r="P67" s="32"/>
    </row>
    <row r="68" spans="1:16" ht="9.9499999999999993" customHeight="1">
      <c r="A68" s="32"/>
      <c r="B68" s="264" t="s">
        <v>137</v>
      </c>
      <c r="C68" s="264"/>
      <c r="D68" s="264"/>
      <c r="E68" s="264"/>
      <c r="F68" s="264"/>
      <c r="G68" s="264"/>
      <c r="H68" s="38">
        <v>126.53</v>
      </c>
      <c r="I68" s="38">
        <v>0.03</v>
      </c>
      <c r="J68" s="265">
        <v>1.83</v>
      </c>
      <c r="K68" s="265"/>
      <c r="L68" s="265"/>
      <c r="M68" s="38">
        <v>1.79</v>
      </c>
      <c r="N68" s="32"/>
      <c r="O68" s="32"/>
      <c r="P68" s="32"/>
    </row>
    <row r="69" spans="1:16" ht="9.9499999999999993" customHeight="1">
      <c r="A69" s="32"/>
      <c r="B69" s="264" t="s">
        <v>138</v>
      </c>
      <c r="C69" s="264"/>
      <c r="D69" s="264"/>
      <c r="E69" s="264"/>
      <c r="F69" s="264"/>
      <c r="G69" s="264"/>
      <c r="H69" s="38">
        <v>0</v>
      </c>
      <c r="I69" s="38">
        <v>0</v>
      </c>
      <c r="J69" s="265">
        <v>0</v>
      </c>
      <c r="K69" s="265"/>
      <c r="L69" s="265"/>
      <c r="M69" s="38">
        <v>0</v>
      </c>
      <c r="N69" s="32"/>
      <c r="O69" s="32"/>
      <c r="P69" s="32"/>
    </row>
    <row r="70" spans="1:16" ht="9.9499999999999993" customHeight="1">
      <c r="A70" s="32"/>
      <c r="B70" s="257" t="s">
        <v>139</v>
      </c>
      <c r="C70" s="257"/>
      <c r="D70" s="257"/>
      <c r="E70" s="257"/>
      <c r="F70" s="258">
        <v>126.53</v>
      </c>
      <c r="G70" s="258"/>
      <c r="H70" s="258"/>
      <c r="I70" s="36">
        <v>0.03</v>
      </c>
      <c r="J70" s="259">
        <v>1.83</v>
      </c>
      <c r="K70" s="259"/>
      <c r="L70" s="259"/>
      <c r="M70" s="36">
        <v>1.79</v>
      </c>
      <c r="N70" s="32"/>
      <c r="O70" s="32"/>
      <c r="P70" s="32"/>
    </row>
    <row r="71" spans="1:16" ht="9.9499999999999993" customHeight="1">
      <c r="A71" s="32"/>
      <c r="B71" s="260" t="s">
        <v>140</v>
      </c>
      <c r="C71" s="260"/>
      <c r="D71" s="260"/>
      <c r="E71" s="260"/>
      <c r="F71" s="261">
        <v>7072.96</v>
      </c>
      <c r="G71" s="261"/>
      <c r="H71" s="261"/>
      <c r="I71" s="37">
        <v>1.68</v>
      </c>
      <c r="J71" s="262">
        <v>102.09</v>
      </c>
      <c r="K71" s="262"/>
      <c r="L71" s="262"/>
      <c r="M71" s="35" t="s">
        <v>141</v>
      </c>
      <c r="N71" s="32"/>
      <c r="O71" s="32"/>
      <c r="P71" s="32"/>
    </row>
    <row r="72" spans="1:16" ht="27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15" customHeight="1">
      <c r="A73" s="32"/>
      <c r="B73" s="256" t="s">
        <v>51</v>
      </c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</row>
    <row r="74" spans="1:16" ht="20.100000000000001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P65"/>
  <sheetViews>
    <sheetView showGridLines="0" zoomScaleNormal="100" workbookViewId="0"/>
  </sheetViews>
  <sheetFormatPr defaultColWidth="9.140625" defaultRowHeight="12.75"/>
  <cols>
    <col min="1" max="1" width="5" style="84" customWidth="1"/>
    <col min="2" max="2" width="17.5703125" style="84" customWidth="1"/>
    <col min="3" max="3" width="0.5703125" style="84" customWidth="1"/>
    <col min="4" max="4" width="3.7109375" style="84" customWidth="1"/>
    <col min="5" max="5" width="17.42578125" style="84" customWidth="1"/>
    <col min="6" max="7" width="1" style="84" customWidth="1"/>
    <col min="8" max="8" width="8.42578125" style="84" customWidth="1"/>
    <col min="9" max="9" width="10.140625" style="84" customWidth="1"/>
    <col min="10" max="10" width="9.28515625" style="84" customWidth="1"/>
    <col min="11" max="11" width="1.7109375" style="84" customWidth="1"/>
    <col min="12" max="12" width="3.85546875" style="84" customWidth="1"/>
    <col min="13" max="13" width="15.28515625" style="84" customWidth="1"/>
    <col min="14" max="14" width="5" style="84" customWidth="1"/>
    <col min="15" max="15" width="4.85546875" style="84" customWidth="1"/>
    <col min="16" max="16" width="32.140625" style="84" customWidth="1"/>
    <col min="17" max="256" width="9.140625" style="84"/>
    <col min="257" max="257" width="5" style="84" customWidth="1"/>
    <col min="258" max="258" width="17.5703125" style="84" customWidth="1"/>
    <col min="259" max="259" width="0.5703125" style="84" customWidth="1"/>
    <col min="260" max="260" width="3.7109375" style="84" customWidth="1"/>
    <col min="261" max="261" width="17.42578125" style="84" customWidth="1"/>
    <col min="262" max="263" width="1" style="84" customWidth="1"/>
    <col min="264" max="264" width="8.42578125" style="84" customWidth="1"/>
    <col min="265" max="265" width="10.140625" style="84" customWidth="1"/>
    <col min="266" max="266" width="9.28515625" style="84" customWidth="1"/>
    <col min="267" max="267" width="1.7109375" style="84" customWidth="1"/>
    <col min="268" max="268" width="3.85546875" style="84" customWidth="1"/>
    <col min="269" max="269" width="15.28515625" style="84" customWidth="1"/>
    <col min="270" max="270" width="5" style="84" customWidth="1"/>
    <col min="271" max="271" width="4.85546875" style="84" customWidth="1"/>
    <col min="272" max="272" width="32.140625" style="84" customWidth="1"/>
    <col min="273" max="512" width="9.140625" style="84"/>
    <col min="513" max="513" width="5" style="84" customWidth="1"/>
    <col min="514" max="514" width="17.5703125" style="84" customWidth="1"/>
    <col min="515" max="515" width="0.5703125" style="84" customWidth="1"/>
    <col min="516" max="516" width="3.7109375" style="84" customWidth="1"/>
    <col min="517" max="517" width="17.42578125" style="84" customWidth="1"/>
    <col min="518" max="519" width="1" style="84" customWidth="1"/>
    <col min="520" max="520" width="8.42578125" style="84" customWidth="1"/>
    <col min="521" max="521" width="10.140625" style="84" customWidth="1"/>
    <col min="522" max="522" width="9.28515625" style="84" customWidth="1"/>
    <col min="523" max="523" width="1.7109375" style="84" customWidth="1"/>
    <col min="524" max="524" width="3.85546875" style="84" customWidth="1"/>
    <col min="525" max="525" width="15.28515625" style="84" customWidth="1"/>
    <col min="526" max="526" width="5" style="84" customWidth="1"/>
    <col min="527" max="527" width="4.85546875" style="84" customWidth="1"/>
    <col min="528" max="528" width="32.140625" style="84" customWidth="1"/>
    <col min="529" max="768" width="9.140625" style="84"/>
    <col min="769" max="769" width="5" style="84" customWidth="1"/>
    <col min="770" max="770" width="17.5703125" style="84" customWidth="1"/>
    <col min="771" max="771" width="0.5703125" style="84" customWidth="1"/>
    <col min="772" max="772" width="3.7109375" style="84" customWidth="1"/>
    <col min="773" max="773" width="17.42578125" style="84" customWidth="1"/>
    <col min="774" max="775" width="1" style="84" customWidth="1"/>
    <col min="776" max="776" width="8.42578125" style="84" customWidth="1"/>
    <col min="777" max="777" width="10.140625" style="84" customWidth="1"/>
    <col min="778" max="778" width="9.28515625" style="84" customWidth="1"/>
    <col min="779" max="779" width="1.7109375" style="84" customWidth="1"/>
    <col min="780" max="780" width="3.85546875" style="84" customWidth="1"/>
    <col min="781" max="781" width="15.28515625" style="84" customWidth="1"/>
    <col min="782" max="782" width="5" style="84" customWidth="1"/>
    <col min="783" max="783" width="4.85546875" style="84" customWidth="1"/>
    <col min="784" max="784" width="32.140625" style="84" customWidth="1"/>
    <col min="785" max="1024" width="9.140625" style="84"/>
    <col min="1025" max="1025" width="5" style="84" customWidth="1"/>
    <col min="1026" max="1026" width="17.5703125" style="84" customWidth="1"/>
    <col min="1027" max="1027" width="0.5703125" style="84" customWidth="1"/>
    <col min="1028" max="1028" width="3.7109375" style="84" customWidth="1"/>
    <col min="1029" max="1029" width="17.42578125" style="84" customWidth="1"/>
    <col min="1030" max="1031" width="1" style="84" customWidth="1"/>
    <col min="1032" max="1032" width="8.42578125" style="84" customWidth="1"/>
    <col min="1033" max="1033" width="10.140625" style="84" customWidth="1"/>
    <col min="1034" max="1034" width="9.28515625" style="84" customWidth="1"/>
    <col min="1035" max="1035" width="1.7109375" style="84" customWidth="1"/>
    <col min="1036" max="1036" width="3.85546875" style="84" customWidth="1"/>
    <col min="1037" max="1037" width="15.28515625" style="84" customWidth="1"/>
    <col min="1038" max="1038" width="5" style="84" customWidth="1"/>
    <col min="1039" max="1039" width="4.85546875" style="84" customWidth="1"/>
    <col min="1040" max="1040" width="32.140625" style="84" customWidth="1"/>
    <col min="1041" max="1280" width="9.140625" style="84"/>
    <col min="1281" max="1281" width="5" style="84" customWidth="1"/>
    <col min="1282" max="1282" width="17.5703125" style="84" customWidth="1"/>
    <col min="1283" max="1283" width="0.5703125" style="84" customWidth="1"/>
    <col min="1284" max="1284" width="3.7109375" style="84" customWidth="1"/>
    <col min="1285" max="1285" width="17.42578125" style="84" customWidth="1"/>
    <col min="1286" max="1287" width="1" style="84" customWidth="1"/>
    <col min="1288" max="1288" width="8.42578125" style="84" customWidth="1"/>
    <col min="1289" max="1289" width="10.140625" style="84" customWidth="1"/>
    <col min="1290" max="1290" width="9.28515625" style="84" customWidth="1"/>
    <col min="1291" max="1291" width="1.7109375" style="84" customWidth="1"/>
    <col min="1292" max="1292" width="3.85546875" style="84" customWidth="1"/>
    <col min="1293" max="1293" width="15.28515625" style="84" customWidth="1"/>
    <col min="1294" max="1294" width="5" style="84" customWidth="1"/>
    <col min="1295" max="1295" width="4.85546875" style="84" customWidth="1"/>
    <col min="1296" max="1296" width="32.140625" style="84" customWidth="1"/>
    <col min="1297" max="1536" width="9.140625" style="84"/>
    <col min="1537" max="1537" width="5" style="84" customWidth="1"/>
    <col min="1538" max="1538" width="17.5703125" style="84" customWidth="1"/>
    <col min="1539" max="1539" width="0.5703125" style="84" customWidth="1"/>
    <col min="1540" max="1540" width="3.7109375" style="84" customWidth="1"/>
    <col min="1541" max="1541" width="17.42578125" style="84" customWidth="1"/>
    <col min="1542" max="1543" width="1" style="84" customWidth="1"/>
    <col min="1544" max="1544" width="8.42578125" style="84" customWidth="1"/>
    <col min="1545" max="1545" width="10.140625" style="84" customWidth="1"/>
    <col min="1546" max="1546" width="9.28515625" style="84" customWidth="1"/>
    <col min="1547" max="1547" width="1.7109375" style="84" customWidth="1"/>
    <col min="1548" max="1548" width="3.85546875" style="84" customWidth="1"/>
    <col min="1549" max="1549" width="15.28515625" style="84" customWidth="1"/>
    <col min="1550" max="1550" width="5" style="84" customWidth="1"/>
    <col min="1551" max="1551" width="4.85546875" style="84" customWidth="1"/>
    <col min="1552" max="1552" width="32.140625" style="84" customWidth="1"/>
    <col min="1553" max="1792" width="9.140625" style="84"/>
    <col min="1793" max="1793" width="5" style="84" customWidth="1"/>
    <col min="1794" max="1794" width="17.5703125" style="84" customWidth="1"/>
    <col min="1795" max="1795" width="0.5703125" style="84" customWidth="1"/>
    <col min="1796" max="1796" width="3.7109375" style="84" customWidth="1"/>
    <col min="1797" max="1797" width="17.42578125" style="84" customWidth="1"/>
    <col min="1798" max="1799" width="1" style="84" customWidth="1"/>
    <col min="1800" max="1800" width="8.42578125" style="84" customWidth="1"/>
    <col min="1801" max="1801" width="10.140625" style="84" customWidth="1"/>
    <col min="1802" max="1802" width="9.28515625" style="84" customWidth="1"/>
    <col min="1803" max="1803" width="1.7109375" style="84" customWidth="1"/>
    <col min="1804" max="1804" width="3.85546875" style="84" customWidth="1"/>
    <col min="1805" max="1805" width="15.28515625" style="84" customWidth="1"/>
    <col min="1806" max="1806" width="5" style="84" customWidth="1"/>
    <col min="1807" max="1807" width="4.85546875" style="84" customWidth="1"/>
    <col min="1808" max="1808" width="32.140625" style="84" customWidth="1"/>
    <col min="1809" max="2048" width="9.140625" style="84"/>
    <col min="2049" max="2049" width="5" style="84" customWidth="1"/>
    <col min="2050" max="2050" width="17.5703125" style="84" customWidth="1"/>
    <col min="2051" max="2051" width="0.5703125" style="84" customWidth="1"/>
    <col min="2052" max="2052" width="3.7109375" style="84" customWidth="1"/>
    <col min="2053" max="2053" width="17.42578125" style="84" customWidth="1"/>
    <col min="2054" max="2055" width="1" style="84" customWidth="1"/>
    <col min="2056" max="2056" width="8.42578125" style="84" customWidth="1"/>
    <col min="2057" max="2057" width="10.140625" style="84" customWidth="1"/>
    <col min="2058" max="2058" width="9.28515625" style="84" customWidth="1"/>
    <col min="2059" max="2059" width="1.7109375" style="84" customWidth="1"/>
    <col min="2060" max="2060" width="3.85546875" style="84" customWidth="1"/>
    <col min="2061" max="2061" width="15.28515625" style="84" customWidth="1"/>
    <col min="2062" max="2062" width="5" style="84" customWidth="1"/>
    <col min="2063" max="2063" width="4.85546875" style="84" customWidth="1"/>
    <col min="2064" max="2064" width="32.140625" style="84" customWidth="1"/>
    <col min="2065" max="2304" width="9.140625" style="84"/>
    <col min="2305" max="2305" width="5" style="84" customWidth="1"/>
    <col min="2306" max="2306" width="17.5703125" style="84" customWidth="1"/>
    <col min="2307" max="2307" width="0.5703125" style="84" customWidth="1"/>
    <col min="2308" max="2308" width="3.7109375" style="84" customWidth="1"/>
    <col min="2309" max="2309" width="17.42578125" style="84" customWidth="1"/>
    <col min="2310" max="2311" width="1" style="84" customWidth="1"/>
    <col min="2312" max="2312" width="8.42578125" style="84" customWidth="1"/>
    <col min="2313" max="2313" width="10.140625" style="84" customWidth="1"/>
    <col min="2314" max="2314" width="9.28515625" style="84" customWidth="1"/>
    <col min="2315" max="2315" width="1.7109375" style="84" customWidth="1"/>
    <col min="2316" max="2316" width="3.85546875" style="84" customWidth="1"/>
    <col min="2317" max="2317" width="15.28515625" style="84" customWidth="1"/>
    <col min="2318" max="2318" width="5" style="84" customWidth="1"/>
    <col min="2319" max="2319" width="4.85546875" style="84" customWidth="1"/>
    <col min="2320" max="2320" width="32.140625" style="84" customWidth="1"/>
    <col min="2321" max="2560" width="9.140625" style="84"/>
    <col min="2561" max="2561" width="5" style="84" customWidth="1"/>
    <col min="2562" max="2562" width="17.5703125" style="84" customWidth="1"/>
    <col min="2563" max="2563" width="0.5703125" style="84" customWidth="1"/>
    <col min="2564" max="2564" width="3.7109375" style="84" customWidth="1"/>
    <col min="2565" max="2565" width="17.42578125" style="84" customWidth="1"/>
    <col min="2566" max="2567" width="1" style="84" customWidth="1"/>
    <col min="2568" max="2568" width="8.42578125" style="84" customWidth="1"/>
    <col min="2569" max="2569" width="10.140625" style="84" customWidth="1"/>
    <col min="2570" max="2570" width="9.28515625" style="84" customWidth="1"/>
    <col min="2571" max="2571" width="1.7109375" style="84" customWidth="1"/>
    <col min="2572" max="2572" width="3.85546875" style="84" customWidth="1"/>
    <col min="2573" max="2573" width="15.28515625" style="84" customWidth="1"/>
    <col min="2574" max="2574" width="5" style="84" customWidth="1"/>
    <col min="2575" max="2575" width="4.85546875" style="84" customWidth="1"/>
    <col min="2576" max="2576" width="32.140625" style="84" customWidth="1"/>
    <col min="2577" max="2816" width="9.140625" style="84"/>
    <col min="2817" max="2817" width="5" style="84" customWidth="1"/>
    <col min="2818" max="2818" width="17.5703125" style="84" customWidth="1"/>
    <col min="2819" max="2819" width="0.5703125" style="84" customWidth="1"/>
    <col min="2820" max="2820" width="3.7109375" style="84" customWidth="1"/>
    <col min="2821" max="2821" width="17.42578125" style="84" customWidth="1"/>
    <col min="2822" max="2823" width="1" style="84" customWidth="1"/>
    <col min="2824" max="2824" width="8.42578125" style="84" customWidth="1"/>
    <col min="2825" max="2825" width="10.140625" style="84" customWidth="1"/>
    <col min="2826" max="2826" width="9.28515625" style="84" customWidth="1"/>
    <col min="2827" max="2827" width="1.7109375" style="84" customWidth="1"/>
    <col min="2828" max="2828" width="3.85546875" style="84" customWidth="1"/>
    <col min="2829" max="2829" width="15.28515625" style="84" customWidth="1"/>
    <col min="2830" max="2830" width="5" style="84" customWidth="1"/>
    <col min="2831" max="2831" width="4.85546875" style="84" customWidth="1"/>
    <col min="2832" max="2832" width="32.140625" style="84" customWidth="1"/>
    <col min="2833" max="3072" width="9.140625" style="84"/>
    <col min="3073" max="3073" width="5" style="84" customWidth="1"/>
    <col min="3074" max="3074" width="17.5703125" style="84" customWidth="1"/>
    <col min="3075" max="3075" width="0.5703125" style="84" customWidth="1"/>
    <col min="3076" max="3076" width="3.7109375" style="84" customWidth="1"/>
    <col min="3077" max="3077" width="17.42578125" style="84" customWidth="1"/>
    <col min="3078" max="3079" width="1" style="84" customWidth="1"/>
    <col min="3080" max="3080" width="8.42578125" style="84" customWidth="1"/>
    <col min="3081" max="3081" width="10.140625" style="84" customWidth="1"/>
    <col min="3082" max="3082" width="9.28515625" style="84" customWidth="1"/>
    <col min="3083" max="3083" width="1.7109375" style="84" customWidth="1"/>
    <col min="3084" max="3084" width="3.85546875" style="84" customWidth="1"/>
    <col min="3085" max="3085" width="15.28515625" style="84" customWidth="1"/>
    <col min="3086" max="3086" width="5" style="84" customWidth="1"/>
    <col min="3087" max="3087" width="4.85546875" style="84" customWidth="1"/>
    <col min="3088" max="3088" width="32.140625" style="84" customWidth="1"/>
    <col min="3089" max="3328" width="9.140625" style="84"/>
    <col min="3329" max="3329" width="5" style="84" customWidth="1"/>
    <col min="3330" max="3330" width="17.5703125" style="84" customWidth="1"/>
    <col min="3331" max="3331" width="0.5703125" style="84" customWidth="1"/>
    <col min="3332" max="3332" width="3.7109375" style="84" customWidth="1"/>
    <col min="3333" max="3333" width="17.42578125" style="84" customWidth="1"/>
    <col min="3334" max="3335" width="1" style="84" customWidth="1"/>
    <col min="3336" max="3336" width="8.42578125" style="84" customWidth="1"/>
    <col min="3337" max="3337" width="10.140625" style="84" customWidth="1"/>
    <col min="3338" max="3338" width="9.28515625" style="84" customWidth="1"/>
    <col min="3339" max="3339" width="1.7109375" style="84" customWidth="1"/>
    <col min="3340" max="3340" width="3.85546875" style="84" customWidth="1"/>
    <col min="3341" max="3341" width="15.28515625" style="84" customWidth="1"/>
    <col min="3342" max="3342" width="5" style="84" customWidth="1"/>
    <col min="3343" max="3343" width="4.85546875" style="84" customWidth="1"/>
    <col min="3344" max="3344" width="32.140625" style="84" customWidth="1"/>
    <col min="3345" max="3584" width="9.140625" style="84"/>
    <col min="3585" max="3585" width="5" style="84" customWidth="1"/>
    <col min="3586" max="3586" width="17.5703125" style="84" customWidth="1"/>
    <col min="3587" max="3587" width="0.5703125" style="84" customWidth="1"/>
    <col min="3588" max="3588" width="3.7109375" style="84" customWidth="1"/>
    <col min="3589" max="3589" width="17.42578125" style="84" customWidth="1"/>
    <col min="3590" max="3591" width="1" style="84" customWidth="1"/>
    <col min="3592" max="3592" width="8.42578125" style="84" customWidth="1"/>
    <col min="3593" max="3593" width="10.140625" style="84" customWidth="1"/>
    <col min="3594" max="3594" width="9.28515625" style="84" customWidth="1"/>
    <col min="3595" max="3595" width="1.7109375" style="84" customWidth="1"/>
    <col min="3596" max="3596" width="3.85546875" style="84" customWidth="1"/>
    <col min="3597" max="3597" width="15.28515625" style="84" customWidth="1"/>
    <col min="3598" max="3598" width="5" style="84" customWidth="1"/>
    <col min="3599" max="3599" width="4.85546875" style="84" customWidth="1"/>
    <col min="3600" max="3600" width="32.140625" style="84" customWidth="1"/>
    <col min="3601" max="3840" width="9.140625" style="84"/>
    <col min="3841" max="3841" width="5" style="84" customWidth="1"/>
    <col min="3842" max="3842" width="17.5703125" style="84" customWidth="1"/>
    <col min="3843" max="3843" width="0.5703125" style="84" customWidth="1"/>
    <col min="3844" max="3844" width="3.7109375" style="84" customWidth="1"/>
    <col min="3845" max="3845" width="17.42578125" style="84" customWidth="1"/>
    <col min="3846" max="3847" width="1" style="84" customWidth="1"/>
    <col min="3848" max="3848" width="8.42578125" style="84" customWidth="1"/>
    <col min="3849" max="3849" width="10.140625" style="84" customWidth="1"/>
    <col min="3850" max="3850" width="9.28515625" style="84" customWidth="1"/>
    <col min="3851" max="3851" width="1.7109375" style="84" customWidth="1"/>
    <col min="3852" max="3852" width="3.85546875" style="84" customWidth="1"/>
    <col min="3853" max="3853" width="15.28515625" style="84" customWidth="1"/>
    <col min="3854" max="3854" width="5" style="84" customWidth="1"/>
    <col min="3855" max="3855" width="4.85546875" style="84" customWidth="1"/>
    <col min="3856" max="3856" width="32.140625" style="84" customWidth="1"/>
    <col min="3857" max="4096" width="9.140625" style="84"/>
    <col min="4097" max="4097" width="5" style="84" customWidth="1"/>
    <col min="4098" max="4098" width="17.5703125" style="84" customWidth="1"/>
    <col min="4099" max="4099" width="0.5703125" style="84" customWidth="1"/>
    <col min="4100" max="4100" width="3.7109375" style="84" customWidth="1"/>
    <col min="4101" max="4101" width="17.42578125" style="84" customWidth="1"/>
    <col min="4102" max="4103" width="1" style="84" customWidth="1"/>
    <col min="4104" max="4104" width="8.42578125" style="84" customWidth="1"/>
    <col min="4105" max="4105" width="10.140625" style="84" customWidth="1"/>
    <col min="4106" max="4106" width="9.28515625" style="84" customWidth="1"/>
    <col min="4107" max="4107" width="1.7109375" style="84" customWidth="1"/>
    <col min="4108" max="4108" width="3.85546875" style="84" customWidth="1"/>
    <col min="4109" max="4109" width="15.28515625" style="84" customWidth="1"/>
    <col min="4110" max="4110" width="5" style="84" customWidth="1"/>
    <col min="4111" max="4111" width="4.85546875" style="84" customWidth="1"/>
    <col min="4112" max="4112" width="32.140625" style="84" customWidth="1"/>
    <col min="4113" max="4352" width="9.140625" style="84"/>
    <col min="4353" max="4353" width="5" style="84" customWidth="1"/>
    <col min="4354" max="4354" width="17.5703125" style="84" customWidth="1"/>
    <col min="4355" max="4355" width="0.5703125" style="84" customWidth="1"/>
    <col min="4356" max="4356" width="3.7109375" style="84" customWidth="1"/>
    <col min="4357" max="4357" width="17.42578125" style="84" customWidth="1"/>
    <col min="4358" max="4359" width="1" style="84" customWidth="1"/>
    <col min="4360" max="4360" width="8.42578125" style="84" customWidth="1"/>
    <col min="4361" max="4361" width="10.140625" style="84" customWidth="1"/>
    <col min="4362" max="4362" width="9.28515625" style="84" customWidth="1"/>
    <col min="4363" max="4363" width="1.7109375" style="84" customWidth="1"/>
    <col min="4364" max="4364" width="3.85546875" style="84" customWidth="1"/>
    <col min="4365" max="4365" width="15.28515625" style="84" customWidth="1"/>
    <col min="4366" max="4366" width="5" style="84" customWidth="1"/>
    <col min="4367" max="4367" width="4.85546875" style="84" customWidth="1"/>
    <col min="4368" max="4368" width="32.140625" style="84" customWidth="1"/>
    <col min="4369" max="4608" width="9.140625" style="84"/>
    <col min="4609" max="4609" width="5" style="84" customWidth="1"/>
    <col min="4610" max="4610" width="17.5703125" style="84" customWidth="1"/>
    <col min="4611" max="4611" width="0.5703125" style="84" customWidth="1"/>
    <col min="4612" max="4612" width="3.7109375" style="84" customWidth="1"/>
    <col min="4613" max="4613" width="17.42578125" style="84" customWidth="1"/>
    <col min="4614" max="4615" width="1" style="84" customWidth="1"/>
    <col min="4616" max="4616" width="8.42578125" style="84" customWidth="1"/>
    <col min="4617" max="4617" width="10.140625" style="84" customWidth="1"/>
    <col min="4618" max="4618" width="9.28515625" style="84" customWidth="1"/>
    <col min="4619" max="4619" width="1.7109375" style="84" customWidth="1"/>
    <col min="4620" max="4620" width="3.85546875" style="84" customWidth="1"/>
    <col min="4621" max="4621" width="15.28515625" style="84" customWidth="1"/>
    <col min="4622" max="4622" width="5" style="84" customWidth="1"/>
    <col min="4623" max="4623" width="4.85546875" style="84" customWidth="1"/>
    <col min="4624" max="4624" width="32.140625" style="84" customWidth="1"/>
    <col min="4625" max="4864" width="9.140625" style="84"/>
    <col min="4865" max="4865" width="5" style="84" customWidth="1"/>
    <col min="4866" max="4866" width="17.5703125" style="84" customWidth="1"/>
    <col min="4867" max="4867" width="0.5703125" style="84" customWidth="1"/>
    <col min="4868" max="4868" width="3.7109375" style="84" customWidth="1"/>
    <col min="4869" max="4869" width="17.42578125" style="84" customWidth="1"/>
    <col min="4870" max="4871" width="1" style="84" customWidth="1"/>
    <col min="4872" max="4872" width="8.42578125" style="84" customWidth="1"/>
    <col min="4873" max="4873" width="10.140625" style="84" customWidth="1"/>
    <col min="4874" max="4874" width="9.28515625" style="84" customWidth="1"/>
    <col min="4875" max="4875" width="1.7109375" style="84" customWidth="1"/>
    <col min="4876" max="4876" width="3.85546875" style="84" customWidth="1"/>
    <col min="4877" max="4877" width="15.28515625" style="84" customWidth="1"/>
    <col min="4878" max="4878" width="5" style="84" customWidth="1"/>
    <col min="4879" max="4879" width="4.85546875" style="84" customWidth="1"/>
    <col min="4880" max="4880" width="32.140625" style="84" customWidth="1"/>
    <col min="4881" max="5120" width="9.140625" style="84"/>
    <col min="5121" max="5121" width="5" style="84" customWidth="1"/>
    <col min="5122" max="5122" width="17.5703125" style="84" customWidth="1"/>
    <col min="5123" max="5123" width="0.5703125" style="84" customWidth="1"/>
    <col min="5124" max="5124" width="3.7109375" style="84" customWidth="1"/>
    <col min="5125" max="5125" width="17.42578125" style="84" customWidth="1"/>
    <col min="5126" max="5127" width="1" style="84" customWidth="1"/>
    <col min="5128" max="5128" width="8.42578125" style="84" customWidth="1"/>
    <col min="5129" max="5129" width="10.140625" style="84" customWidth="1"/>
    <col min="5130" max="5130" width="9.28515625" style="84" customWidth="1"/>
    <col min="5131" max="5131" width="1.7109375" style="84" customWidth="1"/>
    <col min="5132" max="5132" width="3.85546875" style="84" customWidth="1"/>
    <col min="5133" max="5133" width="15.28515625" style="84" customWidth="1"/>
    <col min="5134" max="5134" width="5" style="84" customWidth="1"/>
    <col min="5135" max="5135" width="4.85546875" style="84" customWidth="1"/>
    <col min="5136" max="5136" width="32.140625" style="84" customWidth="1"/>
    <col min="5137" max="5376" width="9.140625" style="84"/>
    <col min="5377" max="5377" width="5" style="84" customWidth="1"/>
    <col min="5378" max="5378" width="17.5703125" style="84" customWidth="1"/>
    <col min="5379" max="5379" width="0.5703125" style="84" customWidth="1"/>
    <col min="5380" max="5380" width="3.7109375" style="84" customWidth="1"/>
    <col min="5381" max="5381" width="17.42578125" style="84" customWidth="1"/>
    <col min="5382" max="5383" width="1" style="84" customWidth="1"/>
    <col min="5384" max="5384" width="8.42578125" style="84" customWidth="1"/>
    <col min="5385" max="5385" width="10.140625" style="84" customWidth="1"/>
    <col min="5386" max="5386" width="9.28515625" style="84" customWidth="1"/>
    <col min="5387" max="5387" width="1.7109375" style="84" customWidth="1"/>
    <col min="5388" max="5388" width="3.85546875" style="84" customWidth="1"/>
    <col min="5389" max="5389" width="15.28515625" style="84" customWidth="1"/>
    <col min="5390" max="5390" width="5" style="84" customWidth="1"/>
    <col min="5391" max="5391" width="4.85546875" style="84" customWidth="1"/>
    <col min="5392" max="5392" width="32.140625" style="84" customWidth="1"/>
    <col min="5393" max="5632" width="9.140625" style="84"/>
    <col min="5633" max="5633" width="5" style="84" customWidth="1"/>
    <col min="5634" max="5634" width="17.5703125" style="84" customWidth="1"/>
    <col min="5635" max="5635" width="0.5703125" style="84" customWidth="1"/>
    <col min="5636" max="5636" width="3.7109375" style="84" customWidth="1"/>
    <col min="5637" max="5637" width="17.42578125" style="84" customWidth="1"/>
    <col min="5638" max="5639" width="1" style="84" customWidth="1"/>
    <col min="5640" max="5640" width="8.42578125" style="84" customWidth="1"/>
    <col min="5641" max="5641" width="10.140625" style="84" customWidth="1"/>
    <col min="5642" max="5642" width="9.28515625" style="84" customWidth="1"/>
    <col min="5643" max="5643" width="1.7109375" style="84" customWidth="1"/>
    <col min="5644" max="5644" width="3.85546875" style="84" customWidth="1"/>
    <col min="5645" max="5645" width="15.28515625" style="84" customWidth="1"/>
    <col min="5646" max="5646" width="5" style="84" customWidth="1"/>
    <col min="5647" max="5647" width="4.85546875" style="84" customWidth="1"/>
    <col min="5648" max="5648" width="32.140625" style="84" customWidth="1"/>
    <col min="5649" max="5888" width="9.140625" style="84"/>
    <col min="5889" max="5889" width="5" style="84" customWidth="1"/>
    <col min="5890" max="5890" width="17.5703125" style="84" customWidth="1"/>
    <col min="5891" max="5891" width="0.5703125" style="84" customWidth="1"/>
    <col min="5892" max="5892" width="3.7109375" style="84" customWidth="1"/>
    <col min="5893" max="5893" width="17.42578125" style="84" customWidth="1"/>
    <col min="5894" max="5895" width="1" style="84" customWidth="1"/>
    <col min="5896" max="5896" width="8.42578125" style="84" customWidth="1"/>
    <col min="5897" max="5897" width="10.140625" style="84" customWidth="1"/>
    <col min="5898" max="5898" width="9.28515625" style="84" customWidth="1"/>
    <col min="5899" max="5899" width="1.7109375" style="84" customWidth="1"/>
    <col min="5900" max="5900" width="3.85546875" style="84" customWidth="1"/>
    <col min="5901" max="5901" width="15.28515625" style="84" customWidth="1"/>
    <col min="5902" max="5902" width="5" style="84" customWidth="1"/>
    <col min="5903" max="5903" width="4.85546875" style="84" customWidth="1"/>
    <col min="5904" max="5904" width="32.140625" style="84" customWidth="1"/>
    <col min="5905" max="6144" width="9.140625" style="84"/>
    <col min="6145" max="6145" width="5" style="84" customWidth="1"/>
    <col min="6146" max="6146" width="17.5703125" style="84" customWidth="1"/>
    <col min="6147" max="6147" width="0.5703125" style="84" customWidth="1"/>
    <col min="6148" max="6148" width="3.7109375" style="84" customWidth="1"/>
    <col min="6149" max="6149" width="17.42578125" style="84" customWidth="1"/>
    <col min="6150" max="6151" width="1" style="84" customWidth="1"/>
    <col min="6152" max="6152" width="8.42578125" style="84" customWidth="1"/>
    <col min="6153" max="6153" width="10.140625" style="84" customWidth="1"/>
    <col min="6154" max="6154" width="9.28515625" style="84" customWidth="1"/>
    <col min="6155" max="6155" width="1.7109375" style="84" customWidth="1"/>
    <col min="6156" max="6156" width="3.85546875" style="84" customWidth="1"/>
    <col min="6157" max="6157" width="15.28515625" style="84" customWidth="1"/>
    <col min="6158" max="6158" width="5" style="84" customWidth="1"/>
    <col min="6159" max="6159" width="4.85546875" style="84" customWidth="1"/>
    <col min="6160" max="6160" width="32.140625" style="84" customWidth="1"/>
    <col min="6161" max="6400" width="9.140625" style="84"/>
    <col min="6401" max="6401" width="5" style="84" customWidth="1"/>
    <col min="6402" max="6402" width="17.5703125" style="84" customWidth="1"/>
    <col min="6403" max="6403" width="0.5703125" style="84" customWidth="1"/>
    <col min="6404" max="6404" width="3.7109375" style="84" customWidth="1"/>
    <col min="6405" max="6405" width="17.42578125" style="84" customWidth="1"/>
    <col min="6406" max="6407" width="1" style="84" customWidth="1"/>
    <col min="6408" max="6408" width="8.42578125" style="84" customWidth="1"/>
    <col min="6409" max="6409" width="10.140625" style="84" customWidth="1"/>
    <col min="6410" max="6410" width="9.28515625" style="84" customWidth="1"/>
    <col min="6411" max="6411" width="1.7109375" style="84" customWidth="1"/>
    <col min="6412" max="6412" width="3.85546875" style="84" customWidth="1"/>
    <col min="6413" max="6413" width="15.28515625" style="84" customWidth="1"/>
    <col min="6414" max="6414" width="5" style="84" customWidth="1"/>
    <col min="6415" max="6415" width="4.85546875" style="84" customWidth="1"/>
    <col min="6416" max="6416" width="32.140625" style="84" customWidth="1"/>
    <col min="6417" max="6656" width="9.140625" style="84"/>
    <col min="6657" max="6657" width="5" style="84" customWidth="1"/>
    <col min="6658" max="6658" width="17.5703125" style="84" customWidth="1"/>
    <col min="6659" max="6659" width="0.5703125" style="84" customWidth="1"/>
    <col min="6660" max="6660" width="3.7109375" style="84" customWidth="1"/>
    <col min="6661" max="6661" width="17.42578125" style="84" customWidth="1"/>
    <col min="6662" max="6663" width="1" style="84" customWidth="1"/>
    <col min="6664" max="6664" width="8.42578125" style="84" customWidth="1"/>
    <col min="6665" max="6665" width="10.140625" style="84" customWidth="1"/>
    <col min="6666" max="6666" width="9.28515625" style="84" customWidth="1"/>
    <col min="6667" max="6667" width="1.7109375" style="84" customWidth="1"/>
    <col min="6668" max="6668" width="3.85546875" style="84" customWidth="1"/>
    <col min="6669" max="6669" width="15.28515625" style="84" customWidth="1"/>
    <col min="6670" max="6670" width="5" style="84" customWidth="1"/>
    <col min="6671" max="6671" width="4.85546875" style="84" customWidth="1"/>
    <col min="6672" max="6672" width="32.140625" style="84" customWidth="1"/>
    <col min="6673" max="6912" width="9.140625" style="84"/>
    <col min="6913" max="6913" width="5" style="84" customWidth="1"/>
    <col min="6914" max="6914" width="17.5703125" style="84" customWidth="1"/>
    <col min="6915" max="6915" width="0.5703125" style="84" customWidth="1"/>
    <col min="6916" max="6916" width="3.7109375" style="84" customWidth="1"/>
    <col min="6917" max="6917" width="17.42578125" style="84" customWidth="1"/>
    <col min="6918" max="6919" width="1" style="84" customWidth="1"/>
    <col min="6920" max="6920" width="8.42578125" style="84" customWidth="1"/>
    <col min="6921" max="6921" width="10.140625" style="84" customWidth="1"/>
    <col min="6922" max="6922" width="9.28515625" style="84" customWidth="1"/>
    <col min="6923" max="6923" width="1.7109375" style="84" customWidth="1"/>
    <col min="6924" max="6924" width="3.85546875" style="84" customWidth="1"/>
    <col min="6925" max="6925" width="15.28515625" style="84" customWidth="1"/>
    <col min="6926" max="6926" width="5" style="84" customWidth="1"/>
    <col min="6927" max="6927" width="4.85546875" style="84" customWidth="1"/>
    <col min="6928" max="6928" width="32.140625" style="84" customWidth="1"/>
    <col min="6929" max="7168" width="9.140625" style="84"/>
    <col min="7169" max="7169" width="5" style="84" customWidth="1"/>
    <col min="7170" max="7170" width="17.5703125" style="84" customWidth="1"/>
    <col min="7171" max="7171" width="0.5703125" style="84" customWidth="1"/>
    <col min="7172" max="7172" width="3.7109375" style="84" customWidth="1"/>
    <col min="7173" max="7173" width="17.42578125" style="84" customWidth="1"/>
    <col min="7174" max="7175" width="1" style="84" customWidth="1"/>
    <col min="7176" max="7176" width="8.42578125" style="84" customWidth="1"/>
    <col min="7177" max="7177" width="10.140625" style="84" customWidth="1"/>
    <col min="7178" max="7178" width="9.28515625" style="84" customWidth="1"/>
    <col min="7179" max="7179" width="1.7109375" style="84" customWidth="1"/>
    <col min="7180" max="7180" width="3.85546875" style="84" customWidth="1"/>
    <col min="7181" max="7181" width="15.28515625" style="84" customWidth="1"/>
    <col min="7182" max="7182" width="5" style="84" customWidth="1"/>
    <col min="7183" max="7183" width="4.85546875" style="84" customWidth="1"/>
    <col min="7184" max="7184" width="32.140625" style="84" customWidth="1"/>
    <col min="7185" max="7424" width="9.140625" style="84"/>
    <col min="7425" max="7425" width="5" style="84" customWidth="1"/>
    <col min="7426" max="7426" width="17.5703125" style="84" customWidth="1"/>
    <col min="7427" max="7427" width="0.5703125" style="84" customWidth="1"/>
    <col min="7428" max="7428" width="3.7109375" style="84" customWidth="1"/>
    <col min="7429" max="7429" width="17.42578125" style="84" customWidth="1"/>
    <col min="7430" max="7431" width="1" style="84" customWidth="1"/>
    <col min="7432" max="7432" width="8.42578125" style="84" customWidth="1"/>
    <col min="7433" max="7433" width="10.140625" style="84" customWidth="1"/>
    <col min="7434" max="7434" width="9.28515625" style="84" customWidth="1"/>
    <col min="7435" max="7435" width="1.7109375" style="84" customWidth="1"/>
    <col min="7436" max="7436" width="3.85546875" style="84" customWidth="1"/>
    <col min="7437" max="7437" width="15.28515625" style="84" customWidth="1"/>
    <col min="7438" max="7438" width="5" style="84" customWidth="1"/>
    <col min="7439" max="7439" width="4.85546875" style="84" customWidth="1"/>
    <col min="7440" max="7440" width="32.140625" style="84" customWidth="1"/>
    <col min="7441" max="7680" width="9.140625" style="84"/>
    <col min="7681" max="7681" width="5" style="84" customWidth="1"/>
    <col min="7682" max="7682" width="17.5703125" style="84" customWidth="1"/>
    <col min="7683" max="7683" width="0.5703125" style="84" customWidth="1"/>
    <col min="7684" max="7684" width="3.7109375" style="84" customWidth="1"/>
    <col min="7685" max="7685" width="17.42578125" style="84" customWidth="1"/>
    <col min="7686" max="7687" width="1" style="84" customWidth="1"/>
    <col min="7688" max="7688" width="8.42578125" style="84" customWidth="1"/>
    <col min="7689" max="7689" width="10.140625" style="84" customWidth="1"/>
    <col min="7690" max="7690" width="9.28515625" style="84" customWidth="1"/>
    <col min="7691" max="7691" width="1.7109375" style="84" customWidth="1"/>
    <col min="7692" max="7692" width="3.85546875" style="84" customWidth="1"/>
    <col min="7693" max="7693" width="15.28515625" style="84" customWidth="1"/>
    <col min="7694" max="7694" width="5" style="84" customWidth="1"/>
    <col min="7695" max="7695" width="4.85546875" style="84" customWidth="1"/>
    <col min="7696" max="7696" width="32.140625" style="84" customWidth="1"/>
    <col min="7697" max="7936" width="9.140625" style="84"/>
    <col min="7937" max="7937" width="5" style="84" customWidth="1"/>
    <col min="7938" max="7938" width="17.5703125" style="84" customWidth="1"/>
    <col min="7939" max="7939" width="0.5703125" style="84" customWidth="1"/>
    <col min="7940" max="7940" width="3.7109375" style="84" customWidth="1"/>
    <col min="7941" max="7941" width="17.42578125" style="84" customWidth="1"/>
    <col min="7942" max="7943" width="1" style="84" customWidth="1"/>
    <col min="7944" max="7944" width="8.42578125" style="84" customWidth="1"/>
    <col min="7945" max="7945" width="10.140625" style="84" customWidth="1"/>
    <col min="7946" max="7946" width="9.28515625" style="84" customWidth="1"/>
    <col min="7947" max="7947" width="1.7109375" style="84" customWidth="1"/>
    <col min="7948" max="7948" width="3.85546875" style="84" customWidth="1"/>
    <col min="7949" max="7949" width="15.28515625" style="84" customWidth="1"/>
    <col min="7950" max="7950" width="5" style="84" customWidth="1"/>
    <col min="7951" max="7951" width="4.85546875" style="84" customWidth="1"/>
    <col min="7952" max="7952" width="32.140625" style="84" customWidth="1"/>
    <col min="7953" max="8192" width="9.140625" style="84"/>
    <col min="8193" max="8193" width="5" style="84" customWidth="1"/>
    <col min="8194" max="8194" width="17.5703125" style="84" customWidth="1"/>
    <col min="8195" max="8195" width="0.5703125" style="84" customWidth="1"/>
    <col min="8196" max="8196" width="3.7109375" style="84" customWidth="1"/>
    <col min="8197" max="8197" width="17.42578125" style="84" customWidth="1"/>
    <col min="8198" max="8199" width="1" style="84" customWidth="1"/>
    <col min="8200" max="8200" width="8.42578125" style="84" customWidth="1"/>
    <col min="8201" max="8201" width="10.140625" style="84" customWidth="1"/>
    <col min="8202" max="8202" width="9.28515625" style="84" customWidth="1"/>
    <col min="8203" max="8203" width="1.7109375" style="84" customWidth="1"/>
    <col min="8204" max="8204" width="3.85546875" style="84" customWidth="1"/>
    <col min="8205" max="8205" width="15.28515625" style="84" customWidth="1"/>
    <col min="8206" max="8206" width="5" style="84" customWidth="1"/>
    <col min="8207" max="8207" width="4.85546875" style="84" customWidth="1"/>
    <col min="8208" max="8208" width="32.140625" style="84" customWidth="1"/>
    <col min="8209" max="8448" width="9.140625" style="84"/>
    <col min="8449" max="8449" width="5" style="84" customWidth="1"/>
    <col min="8450" max="8450" width="17.5703125" style="84" customWidth="1"/>
    <col min="8451" max="8451" width="0.5703125" style="84" customWidth="1"/>
    <col min="8452" max="8452" width="3.7109375" style="84" customWidth="1"/>
    <col min="8453" max="8453" width="17.42578125" style="84" customWidth="1"/>
    <col min="8454" max="8455" width="1" style="84" customWidth="1"/>
    <col min="8456" max="8456" width="8.42578125" style="84" customWidth="1"/>
    <col min="8457" max="8457" width="10.140625" style="84" customWidth="1"/>
    <col min="8458" max="8458" width="9.28515625" style="84" customWidth="1"/>
    <col min="8459" max="8459" width="1.7109375" style="84" customWidth="1"/>
    <col min="8460" max="8460" width="3.85546875" style="84" customWidth="1"/>
    <col min="8461" max="8461" width="15.28515625" style="84" customWidth="1"/>
    <col min="8462" max="8462" width="5" style="84" customWidth="1"/>
    <col min="8463" max="8463" width="4.85546875" style="84" customWidth="1"/>
    <col min="8464" max="8464" width="32.140625" style="84" customWidth="1"/>
    <col min="8465" max="8704" width="9.140625" style="84"/>
    <col min="8705" max="8705" width="5" style="84" customWidth="1"/>
    <col min="8706" max="8706" width="17.5703125" style="84" customWidth="1"/>
    <col min="8707" max="8707" width="0.5703125" style="84" customWidth="1"/>
    <col min="8708" max="8708" width="3.7109375" style="84" customWidth="1"/>
    <col min="8709" max="8709" width="17.42578125" style="84" customWidth="1"/>
    <col min="8710" max="8711" width="1" style="84" customWidth="1"/>
    <col min="8712" max="8712" width="8.42578125" style="84" customWidth="1"/>
    <col min="8713" max="8713" width="10.140625" style="84" customWidth="1"/>
    <col min="8714" max="8714" width="9.28515625" style="84" customWidth="1"/>
    <col min="8715" max="8715" width="1.7109375" style="84" customWidth="1"/>
    <col min="8716" max="8716" width="3.85546875" style="84" customWidth="1"/>
    <col min="8717" max="8717" width="15.28515625" style="84" customWidth="1"/>
    <col min="8718" max="8718" width="5" style="84" customWidth="1"/>
    <col min="8719" max="8719" width="4.85546875" style="84" customWidth="1"/>
    <col min="8720" max="8720" width="32.140625" style="84" customWidth="1"/>
    <col min="8721" max="8960" width="9.140625" style="84"/>
    <col min="8961" max="8961" width="5" style="84" customWidth="1"/>
    <col min="8962" max="8962" width="17.5703125" style="84" customWidth="1"/>
    <col min="8963" max="8963" width="0.5703125" style="84" customWidth="1"/>
    <col min="8964" max="8964" width="3.7109375" style="84" customWidth="1"/>
    <col min="8965" max="8965" width="17.42578125" style="84" customWidth="1"/>
    <col min="8966" max="8967" width="1" style="84" customWidth="1"/>
    <col min="8968" max="8968" width="8.42578125" style="84" customWidth="1"/>
    <col min="8969" max="8969" width="10.140625" style="84" customWidth="1"/>
    <col min="8970" max="8970" width="9.28515625" style="84" customWidth="1"/>
    <col min="8971" max="8971" width="1.7109375" style="84" customWidth="1"/>
    <col min="8972" max="8972" width="3.85546875" style="84" customWidth="1"/>
    <col min="8973" max="8973" width="15.28515625" style="84" customWidth="1"/>
    <col min="8974" max="8974" width="5" style="84" customWidth="1"/>
    <col min="8975" max="8975" width="4.85546875" style="84" customWidth="1"/>
    <col min="8976" max="8976" width="32.140625" style="84" customWidth="1"/>
    <col min="8977" max="9216" width="9.140625" style="84"/>
    <col min="9217" max="9217" width="5" style="84" customWidth="1"/>
    <col min="9218" max="9218" width="17.5703125" style="84" customWidth="1"/>
    <col min="9219" max="9219" width="0.5703125" style="84" customWidth="1"/>
    <col min="9220" max="9220" width="3.7109375" style="84" customWidth="1"/>
    <col min="9221" max="9221" width="17.42578125" style="84" customWidth="1"/>
    <col min="9222" max="9223" width="1" style="84" customWidth="1"/>
    <col min="9224" max="9224" width="8.42578125" style="84" customWidth="1"/>
    <col min="9225" max="9225" width="10.140625" style="84" customWidth="1"/>
    <col min="9226" max="9226" width="9.28515625" style="84" customWidth="1"/>
    <col min="9227" max="9227" width="1.7109375" style="84" customWidth="1"/>
    <col min="9228" max="9228" width="3.85546875" style="84" customWidth="1"/>
    <col min="9229" max="9229" width="15.28515625" style="84" customWidth="1"/>
    <col min="9230" max="9230" width="5" style="84" customWidth="1"/>
    <col min="9231" max="9231" width="4.85546875" style="84" customWidth="1"/>
    <col min="9232" max="9232" width="32.140625" style="84" customWidth="1"/>
    <col min="9233" max="9472" width="9.140625" style="84"/>
    <col min="9473" max="9473" width="5" style="84" customWidth="1"/>
    <col min="9474" max="9474" width="17.5703125" style="84" customWidth="1"/>
    <col min="9475" max="9475" width="0.5703125" style="84" customWidth="1"/>
    <col min="9476" max="9476" width="3.7109375" style="84" customWidth="1"/>
    <col min="9477" max="9477" width="17.42578125" style="84" customWidth="1"/>
    <col min="9478" max="9479" width="1" style="84" customWidth="1"/>
    <col min="9480" max="9480" width="8.42578125" style="84" customWidth="1"/>
    <col min="9481" max="9481" width="10.140625" style="84" customWidth="1"/>
    <col min="9482" max="9482" width="9.28515625" style="84" customWidth="1"/>
    <col min="9483" max="9483" width="1.7109375" style="84" customWidth="1"/>
    <col min="9484" max="9484" width="3.85546875" style="84" customWidth="1"/>
    <col min="9485" max="9485" width="15.28515625" style="84" customWidth="1"/>
    <col min="9486" max="9486" width="5" style="84" customWidth="1"/>
    <col min="9487" max="9487" width="4.85546875" style="84" customWidth="1"/>
    <col min="9488" max="9488" width="32.140625" style="84" customWidth="1"/>
    <col min="9489" max="9728" width="9.140625" style="84"/>
    <col min="9729" max="9729" width="5" style="84" customWidth="1"/>
    <col min="9730" max="9730" width="17.5703125" style="84" customWidth="1"/>
    <col min="9731" max="9731" width="0.5703125" style="84" customWidth="1"/>
    <col min="9732" max="9732" width="3.7109375" style="84" customWidth="1"/>
    <col min="9733" max="9733" width="17.42578125" style="84" customWidth="1"/>
    <col min="9734" max="9735" width="1" style="84" customWidth="1"/>
    <col min="9736" max="9736" width="8.42578125" style="84" customWidth="1"/>
    <col min="9737" max="9737" width="10.140625" style="84" customWidth="1"/>
    <col min="9738" max="9738" width="9.28515625" style="84" customWidth="1"/>
    <col min="9739" max="9739" width="1.7109375" style="84" customWidth="1"/>
    <col min="9740" max="9740" width="3.85546875" style="84" customWidth="1"/>
    <col min="9741" max="9741" width="15.28515625" style="84" customWidth="1"/>
    <col min="9742" max="9742" width="5" style="84" customWidth="1"/>
    <col min="9743" max="9743" width="4.85546875" style="84" customWidth="1"/>
    <col min="9744" max="9744" width="32.140625" style="84" customWidth="1"/>
    <col min="9745" max="9984" width="9.140625" style="84"/>
    <col min="9985" max="9985" width="5" style="84" customWidth="1"/>
    <col min="9986" max="9986" width="17.5703125" style="84" customWidth="1"/>
    <col min="9987" max="9987" width="0.5703125" style="84" customWidth="1"/>
    <col min="9988" max="9988" width="3.7109375" style="84" customWidth="1"/>
    <col min="9989" max="9989" width="17.42578125" style="84" customWidth="1"/>
    <col min="9990" max="9991" width="1" style="84" customWidth="1"/>
    <col min="9992" max="9992" width="8.42578125" style="84" customWidth="1"/>
    <col min="9993" max="9993" width="10.140625" style="84" customWidth="1"/>
    <col min="9994" max="9994" width="9.28515625" style="84" customWidth="1"/>
    <col min="9995" max="9995" width="1.7109375" style="84" customWidth="1"/>
    <col min="9996" max="9996" width="3.85546875" style="84" customWidth="1"/>
    <col min="9997" max="9997" width="15.28515625" style="84" customWidth="1"/>
    <col min="9998" max="9998" width="5" style="84" customWidth="1"/>
    <col min="9999" max="9999" width="4.85546875" style="84" customWidth="1"/>
    <col min="10000" max="10000" width="32.140625" style="84" customWidth="1"/>
    <col min="10001" max="10240" width="9.140625" style="84"/>
    <col min="10241" max="10241" width="5" style="84" customWidth="1"/>
    <col min="10242" max="10242" width="17.5703125" style="84" customWidth="1"/>
    <col min="10243" max="10243" width="0.5703125" style="84" customWidth="1"/>
    <col min="10244" max="10244" width="3.7109375" style="84" customWidth="1"/>
    <col min="10245" max="10245" width="17.42578125" style="84" customWidth="1"/>
    <col min="10246" max="10247" width="1" style="84" customWidth="1"/>
    <col min="10248" max="10248" width="8.42578125" style="84" customWidth="1"/>
    <col min="10249" max="10249" width="10.140625" style="84" customWidth="1"/>
    <col min="10250" max="10250" width="9.28515625" style="84" customWidth="1"/>
    <col min="10251" max="10251" width="1.7109375" style="84" customWidth="1"/>
    <col min="10252" max="10252" width="3.85546875" style="84" customWidth="1"/>
    <col min="10253" max="10253" width="15.28515625" style="84" customWidth="1"/>
    <col min="10254" max="10254" width="5" style="84" customWidth="1"/>
    <col min="10255" max="10255" width="4.85546875" style="84" customWidth="1"/>
    <col min="10256" max="10256" width="32.140625" style="84" customWidth="1"/>
    <col min="10257" max="10496" width="9.140625" style="84"/>
    <col min="10497" max="10497" width="5" style="84" customWidth="1"/>
    <col min="10498" max="10498" width="17.5703125" style="84" customWidth="1"/>
    <col min="10499" max="10499" width="0.5703125" style="84" customWidth="1"/>
    <col min="10500" max="10500" width="3.7109375" style="84" customWidth="1"/>
    <col min="10501" max="10501" width="17.42578125" style="84" customWidth="1"/>
    <col min="10502" max="10503" width="1" style="84" customWidth="1"/>
    <col min="10504" max="10504" width="8.42578125" style="84" customWidth="1"/>
    <col min="10505" max="10505" width="10.140625" style="84" customWidth="1"/>
    <col min="10506" max="10506" width="9.28515625" style="84" customWidth="1"/>
    <col min="10507" max="10507" width="1.7109375" style="84" customWidth="1"/>
    <col min="10508" max="10508" width="3.85546875" style="84" customWidth="1"/>
    <col min="10509" max="10509" width="15.28515625" style="84" customWidth="1"/>
    <col min="10510" max="10510" width="5" style="84" customWidth="1"/>
    <col min="10511" max="10511" width="4.85546875" style="84" customWidth="1"/>
    <col min="10512" max="10512" width="32.140625" style="84" customWidth="1"/>
    <col min="10513" max="10752" width="9.140625" style="84"/>
    <col min="10753" max="10753" width="5" style="84" customWidth="1"/>
    <col min="10754" max="10754" width="17.5703125" style="84" customWidth="1"/>
    <col min="10755" max="10755" width="0.5703125" style="84" customWidth="1"/>
    <col min="10756" max="10756" width="3.7109375" style="84" customWidth="1"/>
    <col min="10757" max="10757" width="17.42578125" style="84" customWidth="1"/>
    <col min="10758" max="10759" width="1" style="84" customWidth="1"/>
    <col min="10760" max="10760" width="8.42578125" style="84" customWidth="1"/>
    <col min="10761" max="10761" width="10.140625" style="84" customWidth="1"/>
    <col min="10762" max="10762" width="9.28515625" style="84" customWidth="1"/>
    <col min="10763" max="10763" width="1.7109375" style="84" customWidth="1"/>
    <col min="10764" max="10764" width="3.85546875" style="84" customWidth="1"/>
    <col min="10765" max="10765" width="15.28515625" style="84" customWidth="1"/>
    <col min="10766" max="10766" width="5" style="84" customWidth="1"/>
    <col min="10767" max="10767" width="4.85546875" style="84" customWidth="1"/>
    <col min="10768" max="10768" width="32.140625" style="84" customWidth="1"/>
    <col min="10769" max="11008" width="9.140625" style="84"/>
    <col min="11009" max="11009" width="5" style="84" customWidth="1"/>
    <col min="11010" max="11010" width="17.5703125" style="84" customWidth="1"/>
    <col min="11011" max="11011" width="0.5703125" style="84" customWidth="1"/>
    <col min="11012" max="11012" width="3.7109375" style="84" customWidth="1"/>
    <col min="11013" max="11013" width="17.42578125" style="84" customWidth="1"/>
    <col min="11014" max="11015" width="1" style="84" customWidth="1"/>
    <col min="11016" max="11016" width="8.42578125" style="84" customWidth="1"/>
    <col min="11017" max="11017" width="10.140625" style="84" customWidth="1"/>
    <col min="11018" max="11018" width="9.28515625" style="84" customWidth="1"/>
    <col min="11019" max="11019" width="1.7109375" style="84" customWidth="1"/>
    <col min="11020" max="11020" width="3.85546875" style="84" customWidth="1"/>
    <col min="11021" max="11021" width="15.28515625" style="84" customWidth="1"/>
    <col min="11022" max="11022" width="5" style="84" customWidth="1"/>
    <col min="11023" max="11023" width="4.85546875" style="84" customWidth="1"/>
    <col min="11024" max="11024" width="32.140625" style="84" customWidth="1"/>
    <col min="11025" max="11264" width="9.140625" style="84"/>
    <col min="11265" max="11265" width="5" style="84" customWidth="1"/>
    <col min="11266" max="11266" width="17.5703125" style="84" customWidth="1"/>
    <col min="11267" max="11267" width="0.5703125" style="84" customWidth="1"/>
    <col min="11268" max="11268" width="3.7109375" style="84" customWidth="1"/>
    <col min="11269" max="11269" width="17.42578125" style="84" customWidth="1"/>
    <col min="11270" max="11271" width="1" style="84" customWidth="1"/>
    <col min="11272" max="11272" width="8.42578125" style="84" customWidth="1"/>
    <col min="11273" max="11273" width="10.140625" style="84" customWidth="1"/>
    <col min="11274" max="11274" width="9.28515625" style="84" customWidth="1"/>
    <col min="11275" max="11275" width="1.7109375" style="84" customWidth="1"/>
    <col min="11276" max="11276" width="3.85546875" style="84" customWidth="1"/>
    <col min="11277" max="11277" width="15.28515625" style="84" customWidth="1"/>
    <col min="11278" max="11278" width="5" style="84" customWidth="1"/>
    <col min="11279" max="11279" width="4.85546875" style="84" customWidth="1"/>
    <col min="11280" max="11280" width="32.140625" style="84" customWidth="1"/>
    <col min="11281" max="11520" width="9.140625" style="84"/>
    <col min="11521" max="11521" width="5" style="84" customWidth="1"/>
    <col min="11522" max="11522" width="17.5703125" style="84" customWidth="1"/>
    <col min="11523" max="11523" width="0.5703125" style="84" customWidth="1"/>
    <col min="11524" max="11524" width="3.7109375" style="84" customWidth="1"/>
    <col min="11525" max="11525" width="17.42578125" style="84" customWidth="1"/>
    <col min="11526" max="11527" width="1" style="84" customWidth="1"/>
    <col min="11528" max="11528" width="8.42578125" style="84" customWidth="1"/>
    <col min="11529" max="11529" width="10.140625" style="84" customWidth="1"/>
    <col min="11530" max="11530" width="9.28515625" style="84" customWidth="1"/>
    <col min="11531" max="11531" width="1.7109375" style="84" customWidth="1"/>
    <col min="11532" max="11532" width="3.85546875" style="84" customWidth="1"/>
    <col min="11533" max="11533" width="15.28515625" style="84" customWidth="1"/>
    <col min="11534" max="11534" width="5" style="84" customWidth="1"/>
    <col min="11535" max="11535" width="4.85546875" style="84" customWidth="1"/>
    <col min="11536" max="11536" width="32.140625" style="84" customWidth="1"/>
    <col min="11537" max="11776" width="9.140625" style="84"/>
    <col min="11777" max="11777" width="5" style="84" customWidth="1"/>
    <col min="11778" max="11778" width="17.5703125" style="84" customWidth="1"/>
    <col min="11779" max="11779" width="0.5703125" style="84" customWidth="1"/>
    <col min="11780" max="11780" width="3.7109375" style="84" customWidth="1"/>
    <col min="11781" max="11781" width="17.42578125" style="84" customWidth="1"/>
    <col min="11782" max="11783" width="1" style="84" customWidth="1"/>
    <col min="11784" max="11784" width="8.42578125" style="84" customWidth="1"/>
    <col min="11785" max="11785" width="10.140625" style="84" customWidth="1"/>
    <col min="11786" max="11786" width="9.28515625" style="84" customWidth="1"/>
    <col min="11787" max="11787" width="1.7109375" style="84" customWidth="1"/>
    <col min="11788" max="11788" width="3.85546875" style="84" customWidth="1"/>
    <col min="11789" max="11789" width="15.28515625" style="84" customWidth="1"/>
    <col min="11790" max="11790" width="5" style="84" customWidth="1"/>
    <col min="11791" max="11791" width="4.85546875" style="84" customWidth="1"/>
    <col min="11792" max="11792" width="32.140625" style="84" customWidth="1"/>
    <col min="11793" max="12032" width="9.140625" style="84"/>
    <col min="12033" max="12033" width="5" style="84" customWidth="1"/>
    <col min="12034" max="12034" width="17.5703125" style="84" customWidth="1"/>
    <col min="12035" max="12035" width="0.5703125" style="84" customWidth="1"/>
    <col min="12036" max="12036" width="3.7109375" style="84" customWidth="1"/>
    <col min="12037" max="12037" width="17.42578125" style="84" customWidth="1"/>
    <col min="12038" max="12039" width="1" style="84" customWidth="1"/>
    <col min="12040" max="12040" width="8.42578125" style="84" customWidth="1"/>
    <col min="12041" max="12041" width="10.140625" style="84" customWidth="1"/>
    <col min="12042" max="12042" width="9.28515625" style="84" customWidth="1"/>
    <col min="12043" max="12043" width="1.7109375" style="84" customWidth="1"/>
    <col min="12044" max="12044" width="3.85546875" style="84" customWidth="1"/>
    <col min="12045" max="12045" width="15.28515625" style="84" customWidth="1"/>
    <col min="12046" max="12046" width="5" style="84" customWidth="1"/>
    <col min="12047" max="12047" width="4.85546875" style="84" customWidth="1"/>
    <col min="12048" max="12048" width="32.140625" style="84" customWidth="1"/>
    <col min="12049" max="12288" width="9.140625" style="84"/>
    <col min="12289" max="12289" width="5" style="84" customWidth="1"/>
    <col min="12290" max="12290" width="17.5703125" style="84" customWidth="1"/>
    <col min="12291" max="12291" width="0.5703125" style="84" customWidth="1"/>
    <col min="12292" max="12292" width="3.7109375" style="84" customWidth="1"/>
    <col min="12293" max="12293" width="17.42578125" style="84" customWidth="1"/>
    <col min="12294" max="12295" width="1" style="84" customWidth="1"/>
    <col min="12296" max="12296" width="8.42578125" style="84" customWidth="1"/>
    <col min="12297" max="12297" width="10.140625" style="84" customWidth="1"/>
    <col min="12298" max="12298" width="9.28515625" style="84" customWidth="1"/>
    <col min="12299" max="12299" width="1.7109375" style="84" customWidth="1"/>
    <col min="12300" max="12300" width="3.85546875" style="84" customWidth="1"/>
    <col min="12301" max="12301" width="15.28515625" style="84" customWidth="1"/>
    <col min="12302" max="12302" width="5" style="84" customWidth="1"/>
    <col min="12303" max="12303" width="4.85546875" style="84" customWidth="1"/>
    <col min="12304" max="12304" width="32.140625" style="84" customWidth="1"/>
    <col min="12305" max="12544" width="9.140625" style="84"/>
    <col min="12545" max="12545" width="5" style="84" customWidth="1"/>
    <col min="12546" max="12546" width="17.5703125" style="84" customWidth="1"/>
    <col min="12547" max="12547" width="0.5703125" style="84" customWidth="1"/>
    <col min="12548" max="12548" width="3.7109375" style="84" customWidth="1"/>
    <col min="12549" max="12549" width="17.42578125" style="84" customWidth="1"/>
    <col min="12550" max="12551" width="1" style="84" customWidth="1"/>
    <col min="12552" max="12552" width="8.42578125" style="84" customWidth="1"/>
    <col min="12553" max="12553" width="10.140625" style="84" customWidth="1"/>
    <col min="12554" max="12554" width="9.28515625" style="84" customWidth="1"/>
    <col min="12555" max="12555" width="1.7109375" style="84" customWidth="1"/>
    <col min="12556" max="12556" width="3.85546875" style="84" customWidth="1"/>
    <col min="12557" max="12557" width="15.28515625" style="84" customWidth="1"/>
    <col min="12558" max="12558" width="5" style="84" customWidth="1"/>
    <col min="12559" max="12559" width="4.85546875" style="84" customWidth="1"/>
    <col min="12560" max="12560" width="32.140625" style="84" customWidth="1"/>
    <col min="12561" max="12800" width="9.140625" style="84"/>
    <col min="12801" max="12801" width="5" style="84" customWidth="1"/>
    <col min="12802" max="12802" width="17.5703125" style="84" customWidth="1"/>
    <col min="12803" max="12803" width="0.5703125" style="84" customWidth="1"/>
    <col min="12804" max="12804" width="3.7109375" style="84" customWidth="1"/>
    <col min="12805" max="12805" width="17.42578125" style="84" customWidth="1"/>
    <col min="12806" max="12807" width="1" style="84" customWidth="1"/>
    <col min="12808" max="12808" width="8.42578125" style="84" customWidth="1"/>
    <col min="12809" max="12809" width="10.140625" style="84" customWidth="1"/>
    <col min="12810" max="12810" width="9.28515625" style="84" customWidth="1"/>
    <col min="12811" max="12811" width="1.7109375" style="84" customWidth="1"/>
    <col min="12812" max="12812" width="3.85546875" style="84" customWidth="1"/>
    <col min="12813" max="12813" width="15.28515625" style="84" customWidth="1"/>
    <col min="12814" max="12814" width="5" style="84" customWidth="1"/>
    <col min="12815" max="12815" width="4.85546875" style="84" customWidth="1"/>
    <col min="12816" max="12816" width="32.140625" style="84" customWidth="1"/>
    <col min="12817" max="13056" width="9.140625" style="84"/>
    <col min="13057" max="13057" width="5" style="84" customWidth="1"/>
    <col min="13058" max="13058" width="17.5703125" style="84" customWidth="1"/>
    <col min="13059" max="13059" width="0.5703125" style="84" customWidth="1"/>
    <col min="13060" max="13060" width="3.7109375" style="84" customWidth="1"/>
    <col min="13061" max="13061" width="17.42578125" style="84" customWidth="1"/>
    <col min="13062" max="13063" width="1" style="84" customWidth="1"/>
    <col min="13064" max="13064" width="8.42578125" style="84" customWidth="1"/>
    <col min="13065" max="13065" width="10.140625" style="84" customWidth="1"/>
    <col min="13066" max="13066" width="9.28515625" style="84" customWidth="1"/>
    <col min="13067" max="13067" width="1.7109375" style="84" customWidth="1"/>
    <col min="13068" max="13068" width="3.85546875" style="84" customWidth="1"/>
    <col min="13069" max="13069" width="15.28515625" style="84" customWidth="1"/>
    <col min="13070" max="13070" width="5" style="84" customWidth="1"/>
    <col min="13071" max="13071" width="4.85546875" style="84" customWidth="1"/>
    <col min="13072" max="13072" width="32.140625" style="84" customWidth="1"/>
    <col min="13073" max="13312" width="9.140625" style="84"/>
    <col min="13313" max="13313" width="5" style="84" customWidth="1"/>
    <col min="13314" max="13314" width="17.5703125" style="84" customWidth="1"/>
    <col min="13315" max="13315" width="0.5703125" style="84" customWidth="1"/>
    <col min="13316" max="13316" width="3.7109375" style="84" customWidth="1"/>
    <col min="13317" max="13317" width="17.42578125" style="84" customWidth="1"/>
    <col min="13318" max="13319" width="1" style="84" customWidth="1"/>
    <col min="13320" max="13320" width="8.42578125" style="84" customWidth="1"/>
    <col min="13321" max="13321" width="10.140625" style="84" customWidth="1"/>
    <col min="13322" max="13322" width="9.28515625" style="84" customWidth="1"/>
    <col min="13323" max="13323" width="1.7109375" style="84" customWidth="1"/>
    <col min="13324" max="13324" width="3.85546875" style="84" customWidth="1"/>
    <col min="13325" max="13325" width="15.28515625" style="84" customWidth="1"/>
    <col min="13326" max="13326" width="5" style="84" customWidth="1"/>
    <col min="13327" max="13327" width="4.85546875" style="84" customWidth="1"/>
    <col min="13328" max="13328" width="32.140625" style="84" customWidth="1"/>
    <col min="13329" max="13568" width="9.140625" style="84"/>
    <col min="13569" max="13569" width="5" style="84" customWidth="1"/>
    <col min="13570" max="13570" width="17.5703125" style="84" customWidth="1"/>
    <col min="13571" max="13571" width="0.5703125" style="84" customWidth="1"/>
    <col min="13572" max="13572" width="3.7109375" style="84" customWidth="1"/>
    <col min="13573" max="13573" width="17.42578125" style="84" customWidth="1"/>
    <col min="13574" max="13575" width="1" style="84" customWidth="1"/>
    <col min="13576" max="13576" width="8.42578125" style="84" customWidth="1"/>
    <col min="13577" max="13577" width="10.140625" style="84" customWidth="1"/>
    <col min="13578" max="13578" width="9.28515625" style="84" customWidth="1"/>
    <col min="13579" max="13579" width="1.7109375" style="84" customWidth="1"/>
    <col min="13580" max="13580" width="3.85546875" style="84" customWidth="1"/>
    <col min="13581" max="13581" width="15.28515625" style="84" customWidth="1"/>
    <col min="13582" max="13582" width="5" style="84" customWidth="1"/>
    <col min="13583" max="13583" width="4.85546875" style="84" customWidth="1"/>
    <col min="13584" max="13584" width="32.140625" style="84" customWidth="1"/>
    <col min="13585" max="13824" width="9.140625" style="84"/>
    <col min="13825" max="13825" width="5" style="84" customWidth="1"/>
    <col min="13826" max="13826" width="17.5703125" style="84" customWidth="1"/>
    <col min="13827" max="13827" width="0.5703125" style="84" customWidth="1"/>
    <col min="13828" max="13828" width="3.7109375" style="84" customWidth="1"/>
    <col min="13829" max="13829" width="17.42578125" style="84" customWidth="1"/>
    <col min="13830" max="13831" width="1" style="84" customWidth="1"/>
    <col min="13832" max="13832" width="8.42578125" style="84" customWidth="1"/>
    <col min="13833" max="13833" width="10.140625" style="84" customWidth="1"/>
    <col min="13834" max="13834" width="9.28515625" style="84" customWidth="1"/>
    <col min="13835" max="13835" width="1.7109375" style="84" customWidth="1"/>
    <col min="13836" max="13836" width="3.85546875" style="84" customWidth="1"/>
    <col min="13837" max="13837" width="15.28515625" style="84" customWidth="1"/>
    <col min="13838" max="13838" width="5" style="84" customWidth="1"/>
    <col min="13839" max="13839" width="4.85546875" style="84" customWidth="1"/>
    <col min="13840" max="13840" width="32.140625" style="84" customWidth="1"/>
    <col min="13841" max="14080" width="9.140625" style="84"/>
    <col min="14081" max="14081" width="5" style="84" customWidth="1"/>
    <col min="14082" max="14082" width="17.5703125" style="84" customWidth="1"/>
    <col min="14083" max="14083" width="0.5703125" style="84" customWidth="1"/>
    <col min="14084" max="14084" width="3.7109375" style="84" customWidth="1"/>
    <col min="14085" max="14085" width="17.42578125" style="84" customWidth="1"/>
    <col min="14086" max="14087" width="1" style="84" customWidth="1"/>
    <col min="14088" max="14088" width="8.42578125" style="84" customWidth="1"/>
    <col min="14089" max="14089" width="10.140625" style="84" customWidth="1"/>
    <col min="14090" max="14090" width="9.28515625" style="84" customWidth="1"/>
    <col min="14091" max="14091" width="1.7109375" style="84" customWidth="1"/>
    <col min="14092" max="14092" width="3.85546875" style="84" customWidth="1"/>
    <col min="14093" max="14093" width="15.28515625" style="84" customWidth="1"/>
    <col min="14094" max="14094" width="5" style="84" customWidth="1"/>
    <col min="14095" max="14095" width="4.85546875" style="84" customWidth="1"/>
    <col min="14096" max="14096" width="32.140625" style="84" customWidth="1"/>
    <col min="14097" max="14336" width="9.140625" style="84"/>
    <col min="14337" max="14337" width="5" style="84" customWidth="1"/>
    <col min="14338" max="14338" width="17.5703125" style="84" customWidth="1"/>
    <col min="14339" max="14339" width="0.5703125" style="84" customWidth="1"/>
    <col min="14340" max="14340" width="3.7109375" style="84" customWidth="1"/>
    <col min="14341" max="14341" width="17.42578125" style="84" customWidth="1"/>
    <col min="14342" max="14343" width="1" style="84" customWidth="1"/>
    <col min="14344" max="14344" width="8.42578125" style="84" customWidth="1"/>
    <col min="14345" max="14345" width="10.140625" style="84" customWidth="1"/>
    <col min="14346" max="14346" width="9.28515625" style="84" customWidth="1"/>
    <col min="14347" max="14347" width="1.7109375" style="84" customWidth="1"/>
    <col min="14348" max="14348" width="3.85546875" style="84" customWidth="1"/>
    <col min="14349" max="14349" width="15.28515625" style="84" customWidth="1"/>
    <col min="14350" max="14350" width="5" style="84" customWidth="1"/>
    <col min="14351" max="14351" width="4.85546875" style="84" customWidth="1"/>
    <col min="14352" max="14352" width="32.140625" style="84" customWidth="1"/>
    <col min="14353" max="14592" width="9.140625" style="84"/>
    <col min="14593" max="14593" width="5" style="84" customWidth="1"/>
    <col min="14594" max="14594" width="17.5703125" style="84" customWidth="1"/>
    <col min="14595" max="14595" width="0.5703125" style="84" customWidth="1"/>
    <col min="14596" max="14596" width="3.7109375" style="84" customWidth="1"/>
    <col min="14597" max="14597" width="17.42578125" style="84" customWidth="1"/>
    <col min="14598" max="14599" width="1" style="84" customWidth="1"/>
    <col min="14600" max="14600" width="8.42578125" style="84" customWidth="1"/>
    <col min="14601" max="14601" width="10.140625" style="84" customWidth="1"/>
    <col min="14602" max="14602" width="9.28515625" style="84" customWidth="1"/>
    <col min="14603" max="14603" width="1.7109375" style="84" customWidth="1"/>
    <col min="14604" max="14604" width="3.85546875" style="84" customWidth="1"/>
    <col min="14605" max="14605" width="15.28515625" style="84" customWidth="1"/>
    <col min="14606" max="14606" width="5" style="84" customWidth="1"/>
    <col min="14607" max="14607" width="4.85546875" style="84" customWidth="1"/>
    <col min="14608" max="14608" width="32.140625" style="84" customWidth="1"/>
    <col min="14609" max="14848" width="9.140625" style="84"/>
    <col min="14849" max="14849" width="5" style="84" customWidth="1"/>
    <col min="14850" max="14850" width="17.5703125" style="84" customWidth="1"/>
    <col min="14851" max="14851" width="0.5703125" style="84" customWidth="1"/>
    <col min="14852" max="14852" width="3.7109375" style="84" customWidth="1"/>
    <col min="14853" max="14853" width="17.42578125" style="84" customWidth="1"/>
    <col min="14854" max="14855" width="1" style="84" customWidth="1"/>
    <col min="14856" max="14856" width="8.42578125" style="84" customWidth="1"/>
    <col min="14857" max="14857" width="10.140625" style="84" customWidth="1"/>
    <col min="14858" max="14858" width="9.28515625" style="84" customWidth="1"/>
    <col min="14859" max="14859" width="1.7109375" style="84" customWidth="1"/>
    <col min="14860" max="14860" width="3.85546875" style="84" customWidth="1"/>
    <col min="14861" max="14861" width="15.28515625" style="84" customWidth="1"/>
    <col min="14862" max="14862" width="5" style="84" customWidth="1"/>
    <col min="14863" max="14863" width="4.85546875" style="84" customWidth="1"/>
    <col min="14864" max="14864" width="32.140625" style="84" customWidth="1"/>
    <col min="14865" max="15104" width="9.140625" style="84"/>
    <col min="15105" max="15105" width="5" style="84" customWidth="1"/>
    <col min="15106" max="15106" width="17.5703125" style="84" customWidth="1"/>
    <col min="15107" max="15107" width="0.5703125" style="84" customWidth="1"/>
    <col min="15108" max="15108" width="3.7109375" style="84" customWidth="1"/>
    <col min="15109" max="15109" width="17.42578125" style="84" customWidth="1"/>
    <col min="15110" max="15111" width="1" style="84" customWidth="1"/>
    <col min="15112" max="15112" width="8.42578125" style="84" customWidth="1"/>
    <col min="15113" max="15113" width="10.140625" style="84" customWidth="1"/>
    <col min="15114" max="15114" width="9.28515625" style="84" customWidth="1"/>
    <col min="15115" max="15115" width="1.7109375" style="84" customWidth="1"/>
    <col min="15116" max="15116" width="3.85546875" style="84" customWidth="1"/>
    <col min="15117" max="15117" width="15.28515625" style="84" customWidth="1"/>
    <col min="15118" max="15118" width="5" style="84" customWidth="1"/>
    <col min="15119" max="15119" width="4.85546875" style="84" customWidth="1"/>
    <col min="15120" max="15120" width="32.140625" style="84" customWidth="1"/>
    <col min="15121" max="15360" width="9.140625" style="84"/>
    <col min="15361" max="15361" width="5" style="84" customWidth="1"/>
    <col min="15362" max="15362" width="17.5703125" style="84" customWidth="1"/>
    <col min="15363" max="15363" width="0.5703125" style="84" customWidth="1"/>
    <col min="15364" max="15364" width="3.7109375" style="84" customWidth="1"/>
    <col min="15365" max="15365" width="17.42578125" style="84" customWidth="1"/>
    <col min="15366" max="15367" width="1" style="84" customWidth="1"/>
    <col min="15368" max="15368" width="8.42578125" style="84" customWidth="1"/>
    <col min="15369" max="15369" width="10.140625" style="84" customWidth="1"/>
    <col min="15370" max="15370" width="9.28515625" style="84" customWidth="1"/>
    <col min="15371" max="15371" width="1.7109375" style="84" customWidth="1"/>
    <col min="15372" max="15372" width="3.85546875" style="84" customWidth="1"/>
    <col min="15373" max="15373" width="15.28515625" style="84" customWidth="1"/>
    <col min="15374" max="15374" width="5" style="84" customWidth="1"/>
    <col min="15375" max="15375" width="4.85546875" style="84" customWidth="1"/>
    <col min="15376" max="15376" width="32.140625" style="84" customWidth="1"/>
    <col min="15377" max="15616" width="9.140625" style="84"/>
    <col min="15617" max="15617" width="5" style="84" customWidth="1"/>
    <col min="15618" max="15618" width="17.5703125" style="84" customWidth="1"/>
    <col min="15619" max="15619" width="0.5703125" style="84" customWidth="1"/>
    <col min="15620" max="15620" width="3.7109375" style="84" customWidth="1"/>
    <col min="15621" max="15621" width="17.42578125" style="84" customWidth="1"/>
    <col min="15622" max="15623" width="1" style="84" customWidth="1"/>
    <col min="15624" max="15624" width="8.42578125" style="84" customWidth="1"/>
    <col min="15625" max="15625" width="10.140625" style="84" customWidth="1"/>
    <col min="15626" max="15626" width="9.28515625" style="84" customWidth="1"/>
    <col min="15627" max="15627" width="1.7109375" style="84" customWidth="1"/>
    <col min="15628" max="15628" width="3.85546875" style="84" customWidth="1"/>
    <col min="15629" max="15629" width="15.28515625" style="84" customWidth="1"/>
    <col min="15630" max="15630" width="5" style="84" customWidth="1"/>
    <col min="15631" max="15631" width="4.85546875" style="84" customWidth="1"/>
    <col min="15632" max="15632" width="32.140625" style="84" customWidth="1"/>
    <col min="15633" max="15872" width="9.140625" style="84"/>
    <col min="15873" max="15873" width="5" style="84" customWidth="1"/>
    <col min="15874" max="15874" width="17.5703125" style="84" customWidth="1"/>
    <col min="15875" max="15875" width="0.5703125" style="84" customWidth="1"/>
    <col min="15876" max="15876" width="3.7109375" style="84" customWidth="1"/>
    <col min="15877" max="15877" width="17.42578125" style="84" customWidth="1"/>
    <col min="15878" max="15879" width="1" style="84" customWidth="1"/>
    <col min="15880" max="15880" width="8.42578125" style="84" customWidth="1"/>
    <col min="15881" max="15881" width="10.140625" style="84" customWidth="1"/>
    <col min="15882" max="15882" width="9.28515625" style="84" customWidth="1"/>
    <col min="15883" max="15883" width="1.7109375" style="84" customWidth="1"/>
    <col min="15884" max="15884" width="3.85546875" style="84" customWidth="1"/>
    <col min="15885" max="15885" width="15.28515625" style="84" customWidth="1"/>
    <col min="15886" max="15886" width="5" style="84" customWidth="1"/>
    <col min="15887" max="15887" width="4.85546875" style="84" customWidth="1"/>
    <col min="15888" max="15888" width="32.140625" style="84" customWidth="1"/>
    <col min="15889" max="16128" width="9.140625" style="84"/>
    <col min="16129" max="16129" width="5" style="84" customWidth="1"/>
    <col min="16130" max="16130" width="17.5703125" style="84" customWidth="1"/>
    <col min="16131" max="16131" width="0.5703125" style="84" customWidth="1"/>
    <col min="16132" max="16132" width="3.7109375" style="84" customWidth="1"/>
    <col min="16133" max="16133" width="17.42578125" style="84" customWidth="1"/>
    <col min="16134" max="16135" width="1" style="84" customWidth="1"/>
    <col min="16136" max="16136" width="8.42578125" style="84" customWidth="1"/>
    <col min="16137" max="16137" width="10.140625" style="84" customWidth="1"/>
    <col min="16138" max="16138" width="9.28515625" style="84" customWidth="1"/>
    <col min="16139" max="16139" width="1.7109375" style="84" customWidth="1"/>
    <col min="16140" max="16140" width="3.85546875" style="84" customWidth="1"/>
    <col min="16141" max="16141" width="15.28515625" style="84" customWidth="1"/>
    <col min="16142" max="16142" width="5" style="84" customWidth="1"/>
    <col min="16143" max="16143" width="4.85546875" style="84" customWidth="1"/>
    <col min="16144" max="16144" width="32.140625" style="84" customWidth="1"/>
    <col min="16145" max="16384" width="9.140625" style="84"/>
  </cols>
  <sheetData>
    <row r="1" spans="1:16" ht="20.100000000000001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1" customHeight="1">
      <c r="A2" s="83"/>
      <c r="B2" s="83"/>
      <c r="C2" s="83"/>
      <c r="D2" s="83"/>
      <c r="E2" s="285" t="s">
        <v>69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83"/>
    </row>
    <row r="3" spans="1:16" ht="17.100000000000001" customHeight="1">
      <c r="A3" s="83"/>
      <c r="B3" s="83"/>
      <c r="C3" s="83"/>
      <c r="D3" s="83"/>
      <c r="E3" s="286" t="s">
        <v>70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83"/>
    </row>
    <row r="4" spans="1:16" ht="17.100000000000001" customHeight="1">
      <c r="A4" s="83"/>
      <c r="B4" s="83"/>
      <c r="C4" s="83"/>
      <c r="D4" s="83"/>
      <c r="E4" s="286" t="s">
        <v>266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83"/>
    </row>
    <row r="5" spans="1:16" ht="15" customHeight="1">
      <c r="A5" s="83"/>
      <c r="B5" s="286" t="s">
        <v>72</v>
      </c>
      <c r="C5" s="286"/>
      <c r="D5" s="286"/>
      <c r="E5" s="286"/>
      <c r="F5" s="286"/>
      <c r="G5" s="286" t="s">
        <v>73</v>
      </c>
      <c r="H5" s="286"/>
      <c r="I5" s="286"/>
      <c r="J5" s="286"/>
      <c r="K5" s="286"/>
      <c r="L5" s="286"/>
      <c r="M5" s="286"/>
      <c r="N5" s="286"/>
      <c r="O5" s="286"/>
      <c r="P5" s="83"/>
    </row>
    <row r="6" spans="1:16" ht="15" customHeight="1">
      <c r="A6" s="83"/>
      <c r="B6" s="287" t="s">
        <v>238</v>
      </c>
      <c r="C6" s="287"/>
      <c r="D6" s="287"/>
      <c r="E6" s="287"/>
      <c r="F6" s="287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5" customHeight="1">
      <c r="A7" s="83"/>
      <c r="B7" s="85" t="s">
        <v>74</v>
      </c>
      <c r="C7" s="83"/>
      <c r="D7" s="282" t="s">
        <v>267</v>
      </c>
      <c r="E7" s="282"/>
      <c r="F7" s="282"/>
      <c r="G7" s="282"/>
      <c r="H7" s="282"/>
      <c r="I7" s="282"/>
      <c r="J7" s="282"/>
      <c r="K7" s="83"/>
      <c r="L7" s="282" t="s">
        <v>76</v>
      </c>
      <c r="M7" s="282"/>
      <c r="N7" s="83"/>
      <c r="O7" s="83"/>
      <c r="P7" s="83"/>
    </row>
    <row r="8" spans="1:16" ht="30" customHeight="1">
      <c r="A8" s="83"/>
      <c r="B8" s="283" t="s">
        <v>7</v>
      </c>
      <c r="C8" s="283"/>
      <c r="D8" s="283"/>
      <c r="E8" s="283"/>
      <c r="F8" s="284" t="s">
        <v>77</v>
      </c>
      <c r="G8" s="284"/>
      <c r="H8" s="284"/>
      <c r="I8" s="86" t="s">
        <v>78</v>
      </c>
      <c r="J8" s="284" t="s">
        <v>79</v>
      </c>
      <c r="K8" s="284"/>
      <c r="L8" s="284"/>
      <c r="M8" s="86" t="s">
        <v>80</v>
      </c>
      <c r="N8" s="83"/>
      <c r="O8" s="83"/>
      <c r="P8" s="83"/>
    </row>
    <row r="9" spans="1:16" ht="9.9499999999999993" customHeight="1">
      <c r="A9" s="83"/>
      <c r="B9" s="281" t="s">
        <v>12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83"/>
      <c r="O9" s="83"/>
      <c r="P9" s="83"/>
    </row>
    <row r="10" spans="1:16" ht="9.9499999999999993" customHeight="1">
      <c r="A10" s="83"/>
      <c r="B10" s="273" t="s">
        <v>81</v>
      </c>
      <c r="C10" s="273"/>
      <c r="D10" s="273"/>
      <c r="E10" s="273"/>
      <c r="F10" s="273"/>
      <c r="G10" s="273"/>
      <c r="H10" s="87">
        <v>0</v>
      </c>
      <c r="I10" s="87">
        <v>0</v>
      </c>
      <c r="J10" s="274">
        <v>0</v>
      </c>
      <c r="K10" s="274"/>
      <c r="L10" s="274"/>
      <c r="M10" s="87">
        <v>0</v>
      </c>
      <c r="N10" s="83"/>
      <c r="O10" s="83"/>
      <c r="P10" s="83"/>
    </row>
    <row r="11" spans="1:16" ht="9.9499999999999993" customHeight="1">
      <c r="A11" s="83"/>
      <c r="B11" s="273" t="s">
        <v>82</v>
      </c>
      <c r="C11" s="273"/>
      <c r="D11" s="273"/>
      <c r="E11" s="273"/>
      <c r="F11" s="273"/>
      <c r="G11" s="273"/>
      <c r="H11" s="87">
        <v>0</v>
      </c>
      <c r="I11" s="87">
        <v>0</v>
      </c>
      <c r="J11" s="274">
        <v>0</v>
      </c>
      <c r="K11" s="274"/>
      <c r="L11" s="274"/>
      <c r="M11" s="87">
        <v>0</v>
      </c>
      <c r="N11" s="83"/>
      <c r="O11" s="83"/>
      <c r="P11" s="83"/>
    </row>
    <row r="12" spans="1:16" ht="9.9499999999999993" customHeight="1">
      <c r="A12" s="83"/>
      <c r="B12" s="273" t="s">
        <v>83</v>
      </c>
      <c r="C12" s="273"/>
      <c r="D12" s="273"/>
      <c r="E12" s="273"/>
      <c r="F12" s="273"/>
      <c r="G12" s="273"/>
      <c r="H12" s="87"/>
      <c r="I12" s="87"/>
      <c r="J12" s="274"/>
      <c r="K12" s="274"/>
      <c r="L12" s="274"/>
      <c r="M12" s="87"/>
      <c r="N12" s="83"/>
      <c r="O12" s="83"/>
      <c r="P12" s="83"/>
    </row>
    <row r="13" spans="1:16" ht="9.9499999999999993" customHeight="1">
      <c r="A13" s="83"/>
      <c r="B13" s="273" t="s">
        <v>84</v>
      </c>
      <c r="C13" s="273"/>
      <c r="D13" s="273"/>
      <c r="E13" s="273"/>
      <c r="F13" s="273"/>
      <c r="G13" s="273"/>
      <c r="H13" s="87">
        <v>0</v>
      </c>
      <c r="I13" s="87">
        <v>0</v>
      </c>
      <c r="J13" s="274">
        <v>0</v>
      </c>
      <c r="K13" s="274"/>
      <c r="L13" s="274"/>
      <c r="M13" s="87">
        <v>0</v>
      </c>
      <c r="N13" s="83"/>
      <c r="O13" s="83"/>
      <c r="P13" s="83"/>
    </row>
    <row r="14" spans="1:16" ht="9.9499999999999993" customHeight="1">
      <c r="A14" s="83"/>
      <c r="B14" s="273" t="s">
        <v>85</v>
      </c>
      <c r="C14" s="273"/>
      <c r="D14" s="273"/>
      <c r="E14" s="273"/>
      <c r="F14" s="273"/>
      <c r="G14" s="273"/>
      <c r="H14" s="87">
        <v>0</v>
      </c>
      <c r="I14" s="87">
        <v>0</v>
      </c>
      <c r="J14" s="274">
        <v>0</v>
      </c>
      <c r="K14" s="274"/>
      <c r="L14" s="274"/>
      <c r="M14" s="87">
        <v>0</v>
      </c>
      <c r="N14" s="83"/>
      <c r="O14" s="83"/>
      <c r="P14" s="83"/>
    </row>
    <row r="15" spans="1:16" ht="9.9499999999999993" customHeight="1">
      <c r="A15" s="83"/>
      <c r="B15" s="273" t="s">
        <v>86</v>
      </c>
      <c r="C15" s="273"/>
      <c r="D15" s="273"/>
      <c r="E15" s="273"/>
      <c r="F15" s="273"/>
      <c r="G15" s="273"/>
      <c r="H15" s="87">
        <v>0</v>
      </c>
      <c r="I15" s="87">
        <v>0</v>
      </c>
      <c r="J15" s="274">
        <v>0</v>
      </c>
      <c r="K15" s="274"/>
      <c r="L15" s="274"/>
      <c r="M15" s="87">
        <v>0</v>
      </c>
      <c r="N15" s="83"/>
      <c r="O15" s="83"/>
      <c r="P15" s="83"/>
    </row>
    <row r="16" spans="1:16" ht="9.9499999999999993" customHeight="1">
      <c r="A16" s="83"/>
      <c r="B16" s="273" t="s">
        <v>87</v>
      </c>
      <c r="C16" s="273"/>
      <c r="D16" s="273"/>
      <c r="E16" s="273"/>
      <c r="F16" s="273"/>
      <c r="G16" s="273"/>
      <c r="H16" s="87">
        <v>0</v>
      </c>
      <c r="I16" s="87">
        <v>0</v>
      </c>
      <c r="J16" s="274">
        <v>0</v>
      </c>
      <c r="K16" s="274"/>
      <c r="L16" s="274"/>
      <c r="M16" s="87">
        <v>0</v>
      </c>
      <c r="N16" s="83"/>
      <c r="O16" s="83"/>
      <c r="P16" s="83"/>
    </row>
    <row r="17" spans="1:16" ht="18" customHeight="1">
      <c r="A17" s="83"/>
      <c r="B17" s="273" t="s">
        <v>241</v>
      </c>
      <c r="C17" s="273"/>
      <c r="D17" s="273"/>
      <c r="E17" s="273"/>
      <c r="F17" s="273"/>
      <c r="G17" s="273"/>
      <c r="H17" s="87">
        <v>28500</v>
      </c>
      <c r="I17" s="87">
        <v>0.34</v>
      </c>
      <c r="J17" s="274">
        <v>77.06</v>
      </c>
      <c r="K17" s="274"/>
      <c r="L17" s="274"/>
      <c r="M17" s="87">
        <v>77.06</v>
      </c>
      <c r="N17" s="83"/>
      <c r="O17" s="83"/>
      <c r="P17" s="83"/>
    </row>
    <row r="18" spans="1:16" ht="9.9499999999999993" customHeight="1">
      <c r="A18" s="83"/>
      <c r="B18" s="273" t="s">
        <v>89</v>
      </c>
      <c r="C18" s="273"/>
      <c r="D18" s="273"/>
      <c r="E18" s="273"/>
      <c r="F18" s="273"/>
      <c r="G18" s="273"/>
      <c r="H18" s="87">
        <v>79.84</v>
      </c>
      <c r="I18" s="87">
        <v>0</v>
      </c>
      <c r="J18" s="274">
        <v>0.22</v>
      </c>
      <c r="K18" s="274"/>
      <c r="L18" s="274"/>
      <c r="M18" s="87">
        <v>0.22</v>
      </c>
      <c r="N18" s="83"/>
      <c r="O18" s="83"/>
      <c r="P18" s="83"/>
    </row>
    <row r="19" spans="1:16" ht="9.9499999999999993" customHeight="1">
      <c r="A19" s="83"/>
      <c r="B19" s="273" t="s">
        <v>242</v>
      </c>
      <c r="C19" s="273"/>
      <c r="D19" s="273"/>
      <c r="E19" s="273"/>
      <c r="F19" s="273"/>
      <c r="G19" s="273"/>
      <c r="H19" s="87">
        <v>0</v>
      </c>
      <c r="I19" s="87">
        <v>0</v>
      </c>
      <c r="J19" s="274">
        <v>0</v>
      </c>
      <c r="K19" s="274"/>
      <c r="L19" s="274"/>
      <c r="M19" s="87">
        <v>0</v>
      </c>
      <c r="N19" s="83"/>
      <c r="O19" s="83"/>
      <c r="P19" s="83"/>
    </row>
    <row r="20" spans="1:16" ht="9.9499999999999993" customHeight="1">
      <c r="A20" s="83"/>
      <c r="B20" s="273" t="s">
        <v>91</v>
      </c>
      <c r="C20" s="273"/>
      <c r="D20" s="273"/>
      <c r="E20" s="273"/>
      <c r="F20" s="273"/>
      <c r="G20" s="273"/>
      <c r="H20" s="87">
        <v>0</v>
      </c>
      <c r="I20" s="87">
        <v>0</v>
      </c>
      <c r="J20" s="274">
        <v>0</v>
      </c>
      <c r="K20" s="274"/>
      <c r="L20" s="274"/>
      <c r="M20" s="87">
        <v>0</v>
      </c>
      <c r="N20" s="83"/>
      <c r="O20" s="83"/>
      <c r="P20" s="83"/>
    </row>
    <row r="21" spans="1:16" ht="9.9499999999999993" customHeight="1">
      <c r="A21" s="83"/>
      <c r="B21" s="273" t="s">
        <v>92</v>
      </c>
      <c r="C21" s="273"/>
      <c r="D21" s="273"/>
      <c r="E21" s="273"/>
      <c r="F21" s="273"/>
      <c r="G21" s="273"/>
      <c r="H21" s="87">
        <v>0</v>
      </c>
      <c r="I21" s="87">
        <v>0</v>
      </c>
      <c r="J21" s="274">
        <v>0</v>
      </c>
      <c r="K21" s="274"/>
      <c r="L21" s="274"/>
      <c r="M21" s="87">
        <v>0</v>
      </c>
      <c r="N21" s="83"/>
      <c r="O21" s="83"/>
      <c r="P21" s="83"/>
    </row>
    <row r="22" spans="1:16" ht="9.9499999999999993" customHeight="1">
      <c r="A22" s="83"/>
      <c r="B22" s="273" t="s">
        <v>243</v>
      </c>
      <c r="C22" s="273"/>
      <c r="D22" s="273"/>
      <c r="E22" s="273"/>
      <c r="F22" s="273"/>
      <c r="G22" s="273"/>
      <c r="H22" s="87">
        <v>0</v>
      </c>
      <c r="I22" s="87">
        <v>0</v>
      </c>
      <c r="J22" s="274">
        <v>0</v>
      </c>
      <c r="K22" s="274"/>
      <c r="L22" s="274"/>
      <c r="M22" s="87">
        <v>0</v>
      </c>
      <c r="N22" s="83"/>
      <c r="O22" s="83"/>
      <c r="P22" s="83"/>
    </row>
    <row r="23" spans="1:16" ht="9.9499999999999993" customHeight="1">
      <c r="A23" s="83"/>
      <c r="B23" s="273" t="s">
        <v>244</v>
      </c>
      <c r="C23" s="273"/>
      <c r="D23" s="273"/>
      <c r="E23" s="273"/>
      <c r="F23" s="273"/>
      <c r="G23" s="273"/>
      <c r="H23" s="87"/>
      <c r="I23" s="87"/>
      <c r="J23" s="274"/>
      <c r="K23" s="274"/>
      <c r="L23" s="274"/>
      <c r="M23" s="87"/>
      <c r="N23" s="83"/>
      <c r="O23" s="83"/>
      <c r="P23" s="83"/>
    </row>
    <row r="24" spans="1:16" ht="9.9499999999999993" customHeight="1">
      <c r="A24" s="83"/>
      <c r="B24" s="273" t="s">
        <v>245</v>
      </c>
      <c r="C24" s="273"/>
      <c r="D24" s="273"/>
      <c r="E24" s="273"/>
      <c r="F24" s="273"/>
      <c r="G24" s="273"/>
      <c r="H24" s="87">
        <v>706.33</v>
      </c>
      <c r="I24" s="87">
        <v>0.01</v>
      </c>
      <c r="J24" s="274">
        <v>1.91</v>
      </c>
      <c r="K24" s="274"/>
      <c r="L24" s="274"/>
      <c r="M24" s="87">
        <v>1.91</v>
      </c>
      <c r="N24" s="83"/>
      <c r="O24" s="83"/>
      <c r="P24" s="83"/>
    </row>
    <row r="25" spans="1:16" ht="9.9499999999999993" customHeight="1">
      <c r="A25" s="83"/>
      <c r="B25" s="273" t="s">
        <v>246</v>
      </c>
      <c r="C25" s="273"/>
      <c r="D25" s="273"/>
      <c r="E25" s="273"/>
      <c r="F25" s="273"/>
      <c r="G25" s="273"/>
      <c r="H25" s="87">
        <v>0</v>
      </c>
      <c r="I25" s="87">
        <v>0</v>
      </c>
      <c r="J25" s="274">
        <v>0</v>
      </c>
      <c r="K25" s="274"/>
      <c r="L25" s="274"/>
      <c r="M25" s="87">
        <v>0</v>
      </c>
      <c r="N25" s="83"/>
      <c r="O25" s="83"/>
      <c r="P25" s="83"/>
    </row>
    <row r="26" spans="1:16" ht="9.9499999999999993" customHeight="1">
      <c r="A26" s="83"/>
      <c r="B26" s="273" t="s">
        <v>247</v>
      </c>
      <c r="C26" s="273"/>
      <c r="D26" s="273"/>
      <c r="E26" s="273"/>
      <c r="F26" s="273"/>
      <c r="G26" s="273"/>
      <c r="H26" s="87">
        <v>0</v>
      </c>
      <c r="I26" s="87">
        <v>0</v>
      </c>
      <c r="J26" s="274">
        <v>0</v>
      </c>
      <c r="K26" s="274"/>
      <c r="L26" s="274"/>
      <c r="M26" s="87">
        <v>0</v>
      </c>
      <c r="N26" s="83"/>
      <c r="O26" s="83"/>
      <c r="P26" s="83"/>
    </row>
    <row r="27" spans="1:16" ht="9.9499999999999993" customHeight="1">
      <c r="A27" s="83"/>
      <c r="B27" s="273" t="s">
        <v>248</v>
      </c>
      <c r="C27" s="273"/>
      <c r="D27" s="273"/>
      <c r="E27" s="273"/>
      <c r="F27" s="273"/>
      <c r="G27" s="273"/>
      <c r="H27" s="87">
        <v>0</v>
      </c>
      <c r="I27" s="87">
        <v>0</v>
      </c>
      <c r="J27" s="274">
        <v>0</v>
      </c>
      <c r="K27" s="274"/>
      <c r="L27" s="274"/>
      <c r="M27" s="87">
        <v>0</v>
      </c>
      <c r="N27" s="83"/>
      <c r="O27" s="83"/>
      <c r="P27" s="83"/>
    </row>
    <row r="28" spans="1:16" ht="9.9499999999999993" customHeight="1">
      <c r="A28" s="83"/>
      <c r="B28" s="275" t="s">
        <v>18</v>
      </c>
      <c r="C28" s="275"/>
      <c r="D28" s="275"/>
      <c r="E28" s="275"/>
      <c r="F28" s="276">
        <v>29286.17</v>
      </c>
      <c r="G28" s="276"/>
      <c r="H28" s="276"/>
      <c r="I28" s="88">
        <v>0.35</v>
      </c>
      <c r="J28" s="277">
        <v>79.19</v>
      </c>
      <c r="K28" s="277"/>
      <c r="L28" s="277"/>
      <c r="M28" s="88">
        <v>79.19</v>
      </c>
      <c r="N28" s="83"/>
      <c r="O28" s="83"/>
      <c r="P28" s="83"/>
    </row>
    <row r="29" spans="1:16" ht="9.9499999999999993" customHeight="1">
      <c r="A29" s="83"/>
      <c r="B29" s="281" t="s">
        <v>105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83"/>
      <c r="O29" s="83"/>
      <c r="P29" s="83"/>
    </row>
    <row r="30" spans="1:16" ht="9.9499999999999993" customHeight="1">
      <c r="A30" s="83"/>
      <c r="B30" s="273" t="s">
        <v>249</v>
      </c>
      <c r="C30" s="273"/>
      <c r="D30" s="273"/>
      <c r="E30" s="273"/>
      <c r="F30" s="273"/>
      <c r="G30" s="273"/>
      <c r="H30" s="87">
        <v>6000</v>
      </c>
      <c r="I30" s="87">
        <v>7.0000000000000007E-2</v>
      </c>
      <c r="J30" s="274">
        <v>16.22</v>
      </c>
      <c r="K30" s="274"/>
      <c r="L30" s="274"/>
      <c r="M30" s="87">
        <v>16.22</v>
      </c>
      <c r="N30" s="83"/>
      <c r="O30" s="83"/>
      <c r="P30" s="83"/>
    </row>
    <row r="31" spans="1:16" ht="9.9499999999999993" customHeight="1">
      <c r="A31" s="83"/>
      <c r="B31" s="273" t="s">
        <v>250</v>
      </c>
      <c r="C31" s="273"/>
      <c r="D31" s="273"/>
      <c r="E31" s="273"/>
      <c r="F31" s="273"/>
      <c r="G31" s="273"/>
      <c r="H31" s="87">
        <v>878.59</v>
      </c>
      <c r="I31" s="87">
        <v>0.01</v>
      </c>
      <c r="J31" s="274">
        <v>2.38</v>
      </c>
      <c r="K31" s="274"/>
      <c r="L31" s="274"/>
      <c r="M31" s="87">
        <v>2.38</v>
      </c>
      <c r="N31" s="83"/>
      <c r="O31" s="83"/>
      <c r="P31" s="83"/>
    </row>
    <row r="32" spans="1:16" ht="9.9499999999999993" customHeight="1">
      <c r="A32" s="83"/>
      <c r="B32" s="273" t="s">
        <v>251</v>
      </c>
      <c r="C32" s="273"/>
      <c r="D32" s="273"/>
      <c r="E32" s="273"/>
      <c r="F32" s="273"/>
      <c r="G32" s="273"/>
      <c r="H32" s="87">
        <v>0</v>
      </c>
      <c r="I32" s="87">
        <v>0</v>
      </c>
      <c r="J32" s="274">
        <v>0</v>
      </c>
      <c r="K32" s="274"/>
      <c r="L32" s="274"/>
      <c r="M32" s="87">
        <v>0</v>
      </c>
      <c r="N32" s="83"/>
      <c r="O32" s="83"/>
      <c r="P32" s="83"/>
    </row>
    <row r="33" spans="1:16" ht="9.9499999999999993" customHeight="1">
      <c r="A33" s="83"/>
      <c r="B33" s="273" t="s">
        <v>252</v>
      </c>
      <c r="C33" s="273"/>
      <c r="D33" s="273"/>
      <c r="E33" s="273"/>
      <c r="F33" s="273"/>
      <c r="G33" s="273"/>
      <c r="H33" s="87">
        <v>0</v>
      </c>
      <c r="I33" s="87">
        <v>0</v>
      </c>
      <c r="J33" s="274">
        <v>0</v>
      </c>
      <c r="K33" s="274"/>
      <c r="L33" s="274"/>
      <c r="M33" s="87">
        <v>0</v>
      </c>
      <c r="N33" s="83"/>
      <c r="O33" s="83"/>
      <c r="P33" s="83"/>
    </row>
    <row r="34" spans="1:16" ht="9.9499999999999993" customHeight="1">
      <c r="A34" s="83"/>
      <c r="B34" s="273" t="s">
        <v>253</v>
      </c>
      <c r="C34" s="273"/>
      <c r="D34" s="273"/>
      <c r="E34" s="273"/>
      <c r="F34" s="273"/>
      <c r="G34" s="273"/>
      <c r="H34" s="87">
        <v>58.57</v>
      </c>
      <c r="I34" s="87">
        <v>0</v>
      </c>
      <c r="J34" s="274">
        <v>0.16</v>
      </c>
      <c r="K34" s="274"/>
      <c r="L34" s="274"/>
      <c r="M34" s="87">
        <v>0.16</v>
      </c>
      <c r="N34" s="83"/>
      <c r="O34" s="83"/>
      <c r="P34" s="83"/>
    </row>
    <row r="35" spans="1:16" ht="9.9499999999999993" customHeight="1">
      <c r="A35" s="83"/>
      <c r="B35" s="273" t="s">
        <v>254</v>
      </c>
      <c r="C35" s="273"/>
      <c r="D35" s="273"/>
      <c r="E35" s="273"/>
      <c r="F35" s="273"/>
      <c r="G35" s="273"/>
      <c r="H35" s="87">
        <v>0</v>
      </c>
      <c r="I35" s="87">
        <v>0</v>
      </c>
      <c r="J35" s="274">
        <v>0</v>
      </c>
      <c r="K35" s="274"/>
      <c r="L35" s="274"/>
      <c r="M35" s="87">
        <v>0</v>
      </c>
      <c r="N35" s="83"/>
      <c r="O35" s="83"/>
      <c r="P35" s="83"/>
    </row>
    <row r="36" spans="1:16" ht="9.9499999999999993" customHeight="1">
      <c r="A36" s="83"/>
      <c r="B36" s="273" t="s">
        <v>255</v>
      </c>
      <c r="C36" s="273"/>
      <c r="D36" s="273"/>
      <c r="E36" s="273"/>
      <c r="F36" s="273"/>
      <c r="G36" s="273"/>
      <c r="H36" s="87">
        <v>0</v>
      </c>
      <c r="I36" s="87">
        <v>0</v>
      </c>
      <c r="J36" s="274">
        <v>0</v>
      </c>
      <c r="K36" s="274"/>
      <c r="L36" s="274"/>
      <c r="M36" s="87">
        <v>0</v>
      </c>
      <c r="N36" s="83"/>
      <c r="O36" s="83"/>
      <c r="P36" s="83"/>
    </row>
    <row r="37" spans="1:16" ht="9.9499999999999993" customHeight="1">
      <c r="A37" s="83"/>
      <c r="B37" s="273" t="s">
        <v>256</v>
      </c>
      <c r="C37" s="273"/>
      <c r="D37" s="273"/>
      <c r="E37" s="273"/>
      <c r="F37" s="273"/>
      <c r="G37" s="273"/>
      <c r="H37" s="87">
        <v>0</v>
      </c>
      <c r="I37" s="87">
        <v>0</v>
      </c>
      <c r="J37" s="274">
        <v>0</v>
      </c>
      <c r="K37" s="274"/>
      <c r="L37" s="274"/>
      <c r="M37" s="87">
        <v>0</v>
      </c>
      <c r="N37" s="83"/>
      <c r="O37" s="83"/>
      <c r="P37" s="83"/>
    </row>
    <row r="38" spans="1:16" ht="9.9499999999999993" customHeight="1">
      <c r="A38" s="83"/>
      <c r="B38" s="273" t="s">
        <v>257</v>
      </c>
      <c r="C38" s="273"/>
      <c r="D38" s="273"/>
      <c r="E38" s="273"/>
      <c r="F38" s="273"/>
      <c r="G38" s="273"/>
      <c r="H38" s="87">
        <v>0</v>
      </c>
      <c r="I38" s="87">
        <v>0</v>
      </c>
      <c r="J38" s="274">
        <v>0</v>
      </c>
      <c r="K38" s="274"/>
      <c r="L38" s="274"/>
      <c r="M38" s="87">
        <v>0</v>
      </c>
      <c r="N38" s="83"/>
      <c r="O38" s="83"/>
      <c r="P38" s="83"/>
    </row>
    <row r="39" spans="1:16" ht="9.9499999999999993" customHeight="1">
      <c r="A39" s="83"/>
      <c r="B39" s="273" t="s">
        <v>117</v>
      </c>
      <c r="C39" s="273"/>
      <c r="D39" s="273"/>
      <c r="E39" s="273"/>
      <c r="F39" s="273"/>
      <c r="G39" s="273"/>
      <c r="H39" s="87">
        <v>359.1</v>
      </c>
      <c r="I39" s="87">
        <v>0</v>
      </c>
      <c r="J39" s="274">
        <v>0.97</v>
      </c>
      <c r="K39" s="274"/>
      <c r="L39" s="274"/>
      <c r="M39" s="87">
        <v>0.97</v>
      </c>
      <c r="N39" s="83"/>
      <c r="O39" s="83"/>
      <c r="P39" s="83"/>
    </row>
    <row r="40" spans="1:16" ht="9.9499999999999993" customHeight="1">
      <c r="A40" s="83"/>
      <c r="B40" s="275" t="s">
        <v>119</v>
      </c>
      <c r="C40" s="275"/>
      <c r="D40" s="275"/>
      <c r="E40" s="275"/>
      <c r="F40" s="276">
        <v>7296.26</v>
      </c>
      <c r="G40" s="276"/>
      <c r="H40" s="276"/>
      <c r="I40" s="88">
        <v>0.09</v>
      </c>
      <c r="J40" s="277">
        <v>19.73</v>
      </c>
      <c r="K40" s="277"/>
      <c r="L40" s="277"/>
      <c r="M40" s="88">
        <v>19.73</v>
      </c>
      <c r="N40" s="83"/>
      <c r="O40" s="83"/>
      <c r="P40" s="83"/>
    </row>
    <row r="41" spans="1:16" ht="9.9499999999999993" customHeight="1">
      <c r="A41" s="83"/>
      <c r="B41" s="281" t="s">
        <v>30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83"/>
      <c r="O41" s="83"/>
      <c r="P41" s="83"/>
    </row>
    <row r="42" spans="1:16" ht="9.9499999999999993" customHeight="1">
      <c r="A42" s="83"/>
      <c r="B42" s="273" t="s">
        <v>258</v>
      </c>
      <c r="C42" s="273"/>
      <c r="D42" s="273"/>
      <c r="E42" s="273"/>
      <c r="F42" s="273"/>
      <c r="G42" s="273"/>
      <c r="H42" s="87">
        <v>401.72</v>
      </c>
      <c r="I42" s="87">
        <v>0</v>
      </c>
      <c r="J42" s="274">
        <v>1.0900000000000001</v>
      </c>
      <c r="K42" s="274"/>
      <c r="L42" s="274"/>
      <c r="M42" s="87">
        <v>1.0900000000000001</v>
      </c>
      <c r="N42" s="83"/>
      <c r="O42" s="83"/>
      <c r="P42" s="83"/>
    </row>
    <row r="43" spans="1:16" ht="9.9499999999999993" customHeight="1">
      <c r="A43" s="83"/>
      <c r="B43" s="275" t="s">
        <v>121</v>
      </c>
      <c r="C43" s="275"/>
      <c r="D43" s="275"/>
      <c r="E43" s="275"/>
      <c r="F43" s="276">
        <v>401.72</v>
      </c>
      <c r="G43" s="276"/>
      <c r="H43" s="276"/>
      <c r="I43" s="88">
        <v>0</v>
      </c>
      <c r="J43" s="277">
        <v>1.0900000000000001</v>
      </c>
      <c r="K43" s="277"/>
      <c r="L43" s="277"/>
      <c r="M43" s="88">
        <v>1.0900000000000001</v>
      </c>
      <c r="N43" s="83"/>
      <c r="O43" s="83"/>
      <c r="P43" s="83"/>
    </row>
    <row r="44" spans="1:16" ht="9.9499999999999993" customHeight="1">
      <c r="A44" s="83"/>
      <c r="B44" s="278" t="s">
        <v>122</v>
      </c>
      <c r="C44" s="278"/>
      <c r="D44" s="278"/>
      <c r="E44" s="278"/>
      <c r="F44" s="279">
        <v>36984.15</v>
      </c>
      <c r="G44" s="279"/>
      <c r="H44" s="279"/>
      <c r="I44" s="89">
        <v>0.44</v>
      </c>
      <c r="J44" s="280">
        <v>100.01</v>
      </c>
      <c r="K44" s="280"/>
      <c r="L44" s="280"/>
      <c r="M44" s="89">
        <v>100.01</v>
      </c>
      <c r="N44" s="83"/>
      <c r="O44" s="83"/>
      <c r="P44" s="83"/>
    </row>
    <row r="45" spans="1:16" ht="9.9499999999999993" customHeight="1">
      <c r="A45" s="83"/>
      <c r="B45" s="281" t="s">
        <v>123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83"/>
      <c r="O45" s="83"/>
      <c r="P45" s="83"/>
    </row>
    <row r="46" spans="1:16" ht="9.9499999999999993" customHeight="1">
      <c r="A46" s="83"/>
      <c r="B46" s="273" t="s">
        <v>259</v>
      </c>
      <c r="C46" s="273"/>
      <c r="D46" s="273"/>
      <c r="E46" s="273"/>
      <c r="F46" s="273"/>
      <c r="G46" s="273"/>
      <c r="H46" s="87">
        <v>0</v>
      </c>
      <c r="I46" s="87">
        <v>0</v>
      </c>
      <c r="J46" s="274">
        <v>0</v>
      </c>
      <c r="K46" s="274"/>
      <c r="L46" s="274"/>
      <c r="M46" s="87">
        <v>0</v>
      </c>
      <c r="N46" s="83"/>
      <c r="O46" s="83"/>
      <c r="P46" s="83"/>
    </row>
    <row r="47" spans="1:16" ht="9.9499999999999993" customHeight="1">
      <c r="A47" s="83"/>
      <c r="B47" s="273" t="s">
        <v>260</v>
      </c>
      <c r="C47" s="273"/>
      <c r="D47" s="273"/>
      <c r="E47" s="273"/>
      <c r="F47" s="273"/>
      <c r="G47" s="273"/>
      <c r="H47" s="87">
        <v>0</v>
      </c>
      <c r="I47" s="87">
        <v>0</v>
      </c>
      <c r="J47" s="274">
        <v>0</v>
      </c>
      <c r="K47" s="274"/>
      <c r="L47" s="274"/>
      <c r="M47" s="87">
        <v>0</v>
      </c>
      <c r="N47" s="83"/>
      <c r="O47" s="83"/>
      <c r="P47" s="83"/>
    </row>
    <row r="48" spans="1:16" ht="9.9499999999999993" customHeight="1">
      <c r="A48" s="83"/>
      <c r="B48" s="273" t="s">
        <v>261</v>
      </c>
      <c r="C48" s="273"/>
      <c r="D48" s="273"/>
      <c r="E48" s="273"/>
      <c r="F48" s="273"/>
      <c r="G48" s="273"/>
      <c r="H48" s="87">
        <v>0</v>
      </c>
      <c r="I48" s="87">
        <v>0</v>
      </c>
      <c r="J48" s="274">
        <v>0</v>
      </c>
      <c r="K48" s="274"/>
      <c r="L48" s="274"/>
      <c r="M48" s="87">
        <v>0</v>
      </c>
      <c r="N48" s="83"/>
      <c r="O48" s="83"/>
      <c r="P48" s="83"/>
    </row>
    <row r="49" spans="1:16" ht="9.9499999999999993" customHeight="1">
      <c r="A49" s="83"/>
      <c r="B49" s="275" t="s">
        <v>127</v>
      </c>
      <c r="C49" s="275"/>
      <c r="D49" s="275"/>
      <c r="E49" s="275"/>
      <c r="F49" s="276">
        <v>0</v>
      </c>
      <c r="G49" s="276"/>
      <c r="H49" s="276"/>
      <c r="I49" s="88">
        <v>0</v>
      </c>
      <c r="J49" s="277">
        <v>0</v>
      </c>
      <c r="K49" s="277"/>
      <c r="L49" s="277"/>
      <c r="M49" s="88">
        <v>0</v>
      </c>
      <c r="N49" s="83"/>
      <c r="O49" s="83"/>
      <c r="P49" s="83"/>
    </row>
    <row r="50" spans="1:16" ht="9.9499999999999993" customHeight="1">
      <c r="A50" s="83"/>
      <c r="B50" s="281" t="s">
        <v>128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83"/>
      <c r="O50" s="83"/>
      <c r="P50" s="83"/>
    </row>
    <row r="51" spans="1:16" ht="9.9499999999999993" customHeight="1">
      <c r="A51" s="83"/>
      <c r="B51" s="273" t="s">
        <v>262</v>
      </c>
      <c r="C51" s="273"/>
      <c r="D51" s="273"/>
      <c r="E51" s="273"/>
      <c r="F51" s="273"/>
      <c r="G51" s="273"/>
      <c r="H51" s="87">
        <v>0</v>
      </c>
      <c r="I51" s="87">
        <v>0</v>
      </c>
      <c r="J51" s="274">
        <v>0</v>
      </c>
      <c r="K51" s="274"/>
      <c r="L51" s="274"/>
      <c r="M51" s="87">
        <v>0</v>
      </c>
      <c r="N51" s="83"/>
      <c r="O51" s="83"/>
      <c r="P51" s="83"/>
    </row>
    <row r="52" spans="1:16" ht="9.9499999999999993" customHeight="1">
      <c r="A52" s="83"/>
      <c r="B52" s="273" t="s">
        <v>263</v>
      </c>
      <c r="C52" s="273"/>
      <c r="D52" s="273"/>
      <c r="E52" s="273"/>
      <c r="F52" s="273"/>
      <c r="G52" s="273"/>
      <c r="H52" s="87">
        <v>0</v>
      </c>
      <c r="I52" s="87">
        <v>0</v>
      </c>
      <c r="J52" s="274">
        <v>0</v>
      </c>
      <c r="K52" s="274"/>
      <c r="L52" s="274"/>
      <c r="M52" s="87">
        <v>0</v>
      </c>
      <c r="N52" s="83"/>
      <c r="O52" s="83"/>
      <c r="P52" s="83"/>
    </row>
    <row r="53" spans="1:16" ht="9.9499999999999993" customHeight="1">
      <c r="A53" s="83"/>
      <c r="B53" s="273" t="s">
        <v>264</v>
      </c>
      <c r="C53" s="273"/>
      <c r="D53" s="273"/>
      <c r="E53" s="273"/>
      <c r="F53" s="273"/>
      <c r="G53" s="273"/>
      <c r="H53" s="87">
        <v>0</v>
      </c>
      <c r="I53" s="87">
        <v>0</v>
      </c>
      <c r="J53" s="274">
        <v>0</v>
      </c>
      <c r="K53" s="274"/>
      <c r="L53" s="274"/>
      <c r="M53" s="87">
        <v>0</v>
      </c>
      <c r="N53" s="83"/>
      <c r="O53" s="83"/>
      <c r="P53" s="83"/>
    </row>
    <row r="54" spans="1:16" ht="9.9499999999999993" customHeight="1">
      <c r="A54" s="83"/>
      <c r="B54" s="273" t="s">
        <v>265</v>
      </c>
      <c r="C54" s="273"/>
      <c r="D54" s="273"/>
      <c r="E54" s="273"/>
      <c r="F54" s="273"/>
      <c r="G54" s="273"/>
      <c r="H54" s="87">
        <v>0</v>
      </c>
      <c r="I54" s="87">
        <v>0</v>
      </c>
      <c r="J54" s="274">
        <v>0</v>
      </c>
      <c r="K54" s="274"/>
      <c r="L54" s="274"/>
      <c r="M54" s="87">
        <v>0</v>
      </c>
      <c r="N54" s="83"/>
      <c r="O54" s="83"/>
      <c r="P54" s="83"/>
    </row>
    <row r="55" spans="1:16" ht="9.9499999999999993" customHeight="1">
      <c r="A55" s="83"/>
      <c r="B55" s="275" t="s">
        <v>132</v>
      </c>
      <c r="C55" s="275"/>
      <c r="D55" s="275"/>
      <c r="E55" s="275"/>
      <c r="F55" s="276">
        <v>0</v>
      </c>
      <c r="G55" s="276"/>
      <c r="H55" s="276"/>
      <c r="I55" s="88">
        <v>0</v>
      </c>
      <c r="J55" s="277">
        <v>0</v>
      </c>
      <c r="K55" s="277"/>
      <c r="L55" s="277"/>
      <c r="M55" s="88">
        <v>0</v>
      </c>
      <c r="N55" s="83"/>
      <c r="O55" s="83"/>
      <c r="P55" s="83"/>
    </row>
    <row r="56" spans="1:16" ht="9.9499999999999993" customHeight="1">
      <c r="A56" s="83"/>
      <c r="B56" s="278" t="s">
        <v>133</v>
      </c>
      <c r="C56" s="278"/>
      <c r="D56" s="278"/>
      <c r="E56" s="278"/>
      <c r="F56" s="280">
        <v>0</v>
      </c>
      <c r="G56" s="280"/>
      <c r="H56" s="280"/>
      <c r="I56" s="89">
        <v>0</v>
      </c>
      <c r="J56" s="280">
        <v>0</v>
      </c>
      <c r="K56" s="280"/>
      <c r="L56" s="280"/>
      <c r="M56" s="89">
        <v>0</v>
      </c>
      <c r="N56" s="83"/>
      <c r="O56" s="83"/>
      <c r="P56" s="83"/>
    </row>
    <row r="57" spans="1:16" ht="9.9499999999999993" customHeight="1">
      <c r="A57" s="83"/>
      <c r="B57" s="278" t="s">
        <v>134</v>
      </c>
      <c r="C57" s="278"/>
      <c r="D57" s="278"/>
      <c r="E57" s="278"/>
      <c r="F57" s="279">
        <v>36984.15</v>
      </c>
      <c r="G57" s="279"/>
      <c r="H57" s="279"/>
      <c r="I57" s="89">
        <v>0.44</v>
      </c>
      <c r="J57" s="280">
        <v>100.01</v>
      </c>
      <c r="K57" s="280"/>
      <c r="L57" s="280"/>
      <c r="M57" s="89">
        <v>100.01</v>
      </c>
      <c r="N57" s="83"/>
      <c r="O57" s="83"/>
      <c r="P57" s="83"/>
    </row>
    <row r="58" spans="1:16" ht="9.9499999999999993" customHeight="1">
      <c r="A58" s="83"/>
      <c r="B58" s="281" t="s">
        <v>135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83"/>
      <c r="O58" s="83"/>
      <c r="P58" s="83"/>
    </row>
    <row r="59" spans="1:16" ht="9.9499999999999993" customHeight="1">
      <c r="A59" s="83"/>
      <c r="B59" s="273" t="s">
        <v>136</v>
      </c>
      <c r="C59" s="273"/>
      <c r="D59" s="273"/>
      <c r="E59" s="273"/>
      <c r="F59" s="273"/>
      <c r="G59" s="273"/>
      <c r="H59" s="87">
        <v>0</v>
      </c>
      <c r="I59" s="87">
        <v>0</v>
      </c>
      <c r="J59" s="274">
        <v>0</v>
      </c>
      <c r="K59" s="274"/>
      <c r="L59" s="274"/>
      <c r="M59" s="87">
        <v>0</v>
      </c>
      <c r="N59" s="83"/>
      <c r="O59" s="83"/>
      <c r="P59" s="83"/>
    </row>
    <row r="60" spans="1:16" ht="9.9499999999999993" customHeight="1">
      <c r="A60" s="83"/>
      <c r="B60" s="273" t="s">
        <v>137</v>
      </c>
      <c r="C60" s="273"/>
      <c r="D60" s="273"/>
      <c r="E60" s="273"/>
      <c r="F60" s="273"/>
      <c r="G60" s="273"/>
      <c r="H60" s="87">
        <v>0</v>
      </c>
      <c r="I60" s="87">
        <v>0</v>
      </c>
      <c r="J60" s="274">
        <v>0</v>
      </c>
      <c r="K60" s="274"/>
      <c r="L60" s="274"/>
      <c r="M60" s="87">
        <v>0</v>
      </c>
      <c r="N60" s="83"/>
      <c r="O60" s="83"/>
      <c r="P60" s="83"/>
    </row>
    <row r="61" spans="1:16" ht="9.9499999999999993" customHeight="1">
      <c r="A61" s="83"/>
      <c r="B61" s="275" t="s">
        <v>139</v>
      </c>
      <c r="C61" s="275"/>
      <c r="D61" s="275"/>
      <c r="E61" s="275"/>
      <c r="F61" s="276">
        <v>0</v>
      </c>
      <c r="G61" s="276"/>
      <c r="H61" s="276"/>
      <c r="I61" s="88">
        <v>0</v>
      </c>
      <c r="J61" s="277">
        <v>0</v>
      </c>
      <c r="K61" s="277"/>
      <c r="L61" s="277"/>
      <c r="M61" s="88">
        <v>0</v>
      </c>
      <c r="N61" s="83"/>
      <c r="O61" s="83"/>
      <c r="P61" s="83"/>
    </row>
    <row r="62" spans="1:16" ht="9.9499999999999993" customHeight="1">
      <c r="A62" s="83"/>
      <c r="B62" s="278" t="s">
        <v>140</v>
      </c>
      <c r="C62" s="278"/>
      <c r="D62" s="278"/>
      <c r="E62" s="278"/>
      <c r="F62" s="279">
        <v>36984.15</v>
      </c>
      <c r="G62" s="279"/>
      <c r="H62" s="279"/>
      <c r="I62" s="89">
        <v>0.44</v>
      </c>
      <c r="J62" s="280">
        <v>100.01</v>
      </c>
      <c r="K62" s="280"/>
      <c r="L62" s="280"/>
      <c r="M62" s="90" t="s">
        <v>141</v>
      </c>
      <c r="N62" s="83"/>
      <c r="O62" s="83"/>
      <c r="P62" s="83"/>
    </row>
    <row r="63" spans="1:16" ht="108.95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ht="15" customHeight="1">
      <c r="A64" s="83"/>
      <c r="B64" s="272" t="s">
        <v>51</v>
      </c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</row>
    <row r="65" spans="1:16" ht="20.100000000000001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3"/>
  <sheetViews>
    <sheetView showGridLines="0" zoomScaleNormal="100" workbookViewId="0">
      <selection sqref="A1:E1"/>
    </sheetView>
  </sheetViews>
  <sheetFormatPr defaultColWidth="8.7109375" defaultRowHeight="12.75"/>
  <cols>
    <col min="1" max="1" width="39" style="33" customWidth="1"/>
    <col min="2" max="5" width="11.7109375" style="33" customWidth="1"/>
    <col min="6" max="16384" width="8.7109375" style="33"/>
  </cols>
  <sheetData>
    <row r="1" spans="1:5">
      <c r="A1" s="288" t="s">
        <v>291</v>
      </c>
      <c r="B1" s="289"/>
      <c r="C1" s="289"/>
      <c r="D1" s="289"/>
      <c r="E1" s="289"/>
    </row>
    <row r="2" spans="1:5">
      <c r="A2" s="288" t="s">
        <v>290</v>
      </c>
      <c r="B2" s="289"/>
      <c r="C2" s="289"/>
      <c r="D2" s="289"/>
      <c r="E2" s="289"/>
    </row>
    <row r="3" spans="1:5">
      <c r="A3" s="288" t="s">
        <v>292</v>
      </c>
      <c r="B3" s="289"/>
      <c r="C3" s="289"/>
      <c r="D3" s="289"/>
      <c r="E3" s="289"/>
    </row>
    <row r="4" spans="1:5">
      <c r="A4" s="100" t="s">
        <v>72</v>
      </c>
      <c r="B4" s="288" t="s">
        <v>73</v>
      </c>
      <c r="C4" s="289"/>
      <c r="D4" s="289"/>
      <c r="E4" s="289"/>
    </row>
    <row r="5" spans="1:5">
      <c r="A5" s="100" t="s">
        <v>288</v>
      </c>
      <c r="B5" s="288" t="s">
        <v>287</v>
      </c>
      <c r="C5" s="289"/>
      <c r="D5" s="289"/>
      <c r="E5" s="289"/>
    </row>
    <row r="6" spans="1:5">
      <c r="A6" s="100" t="s">
        <v>293</v>
      </c>
      <c r="B6" s="102" t="s">
        <v>76</v>
      </c>
    </row>
    <row r="7" spans="1:5" ht="22.5">
      <c r="A7" s="103" t="s">
        <v>7</v>
      </c>
      <c r="B7" s="103" t="s">
        <v>77</v>
      </c>
      <c r="C7" s="103" t="s">
        <v>78</v>
      </c>
      <c r="D7" s="103" t="s">
        <v>285</v>
      </c>
      <c r="E7" s="103" t="s">
        <v>284</v>
      </c>
    </row>
    <row r="8" spans="1:5">
      <c r="A8" s="288" t="s">
        <v>283</v>
      </c>
      <c r="B8" s="289"/>
      <c r="C8" s="289"/>
      <c r="D8" s="289"/>
      <c r="E8" s="289"/>
    </row>
    <row r="9" spans="1:5">
      <c r="A9" s="102" t="s">
        <v>81</v>
      </c>
      <c r="B9" s="101">
        <v>0</v>
      </c>
      <c r="C9" s="101">
        <v>0</v>
      </c>
      <c r="D9" s="101">
        <v>0</v>
      </c>
      <c r="E9" s="101">
        <v>0</v>
      </c>
    </row>
    <row r="10" spans="1:5">
      <c r="A10" s="102" t="s">
        <v>82</v>
      </c>
      <c r="B10" s="101">
        <v>0</v>
      </c>
      <c r="C10" s="101">
        <v>0</v>
      </c>
      <c r="D10" s="101">
        <v>0</v>
      </c>
      <c r="E10" s="101">
        <v>0</v>
      </c>
    </row>
    <row r="11" spans="1:5">
      <c r="A11" s="102" t="s">
        <v>83</v>
      </c>
    </row>
    <row r="12" spans="1:5">
      <c r="A12" s="102" t="s">
        <v>84</v>
      </c>
      <c r="B12" s="101">
        <v>0</v>
      </c>
      <c r="C12" s="101">
        <v>0</v>
      </c>
      <c r="D12" s="101">
        <v>0</v>
      </c>
      <c r="E12" s="101">
        <v>0</v>
      </c>
    </row>
    <row r="13" spans="1:5">
      <c r="A13" s="102" t="s">
        <v>85</v>
      </c>
      <c r="B13" s="101">
        <v>0</v>
      </c>
      <c r="C13" s="101">
        <v>0</v>
      </c>
      <c r="D13" s="101">
        <v>0</v>
      </c>
      <c r="E13" s="101">
        <v>0</v>
      </c>
    </row>
    <row r="14" spans="1:5">
      <c r="A14" s="102" t="s">
        <v>86</v>
      </c>
      <c r="B14" s="101">
        <v>0</v>
      </c>
      <c r="C14" s="101">
        <v>0</v>
      </c>
      <c r="D14" s="101">
        <v>0</v>
      </c>
      <c r="E14" s="101">
        <v>0</v>
      </c>
    </row>
    <row r="15" spans="1:5">
      <c r="A15" s="102" t="s">
        <v>87</v>
      </c>
      <c r="B15" s="101">
        <v>0</v>
      </c>
      <c r="C15" s="101">
        <v>0</v>
      </c>
      <c r="D15" s="101">
        <v>0</v>
      </c>
      <c r="E15" s="101">
        <v>0</v>
      </c>
    </row>
    <row r="16" spans="1:5">
      <c r="A16" s="102" t="s">
        <v>241</v>
      </c>
      <c r="B16" s="101">
        <v>28500</v>
      </c>
      <c r="C16" s="101">
        <v>0.33928999999999998</v>
      </c>
      <c r="D16" s="101">
        <v>77.66</v>
      </c>
      <c r="E16" s="101">
        <v>77.58</v>
      </c>
    </row>
    <row r="17" spans="1:5">
      <c r="A17" s="102" t="s">
        <v>89</v>
      </c>
      <c r="B17" s="101">
        <v>83.6</v>
      </c>
      <c r="C17" s="101">
        <v>1E-3</v>
      </c>
      <c r="D17" s="101">
        <v>0.23</v>
      </c>
      <c r="E17" s="101">
        <v>0.23</v>
      </c>
    </row>
    <row r="18" spans="1:5">
      <c r="A18" s="102" t="s">
        <v>242</v>
      </c>
      <c r="B18" s="101">
        <v>0</v>
      </c>
      <c r="C18" s="101">
        <v>0</v>
      </c>
      <c r="D18" s="101">
        <v>0</v>
      </c>
      <c r="E18" s="101">
        <v>0</v>
      </c>
    </row>
    <row r="19" spans="1:5">
      <c r="A19" s="102" t="s">
        <v>91</v>
      </c>
      <c r="B19" s="101">
        <v>0</v>
      </c>
      <c r="C19" s="101">
        <v>0</v>
      </c>
      <c r="D19" s="101">
        <v>0</v>
      </c>
      <c r="E19" s="101">
        <v>0</v>
      </c>
    </row>
    <row r="20" spans="1:5">
      <c r="A20" s="102" t="s">
        <v>92</v>
      </c>
      <c r="B20" s="101">
        <v>0</v>
      </c>
      <c r="C20" s="101">
        <v>0</v>
      </c>
      <c r="D20" s="101">
        <v>0</v>
      </c>
      <c r="E20" s="101">
        <v>0</v>
      </c>
    </row>
    <row r="21" spans="1:5">
      <c r="A21" s="102" t="s">
        <v>243</v>
      </c>
      <c r="B21" s="101">
        <v>0</v>
      </c>
      <c r="C21" s="101">
        <v>0</v>
      </c>
      <c r="D21" s="101">
        <v>0</v>
      </c>
      <c r="E21" s="101">
        <v>0</v>
      </c>
    </row>
    <row r="22" spans="1:5">
      <c r="A22" s="102" t="s">
        <v>244</v>
      </c>
    </row>
    <row r="23" spans="1:5">
      <c r="A23" s="102" t="s">
        <v>245</v>
      </c>
      <c r="B23" s="101">
        <v>720.8</v>
      </c>
      <c r="C23" s="101">
        <v>8.5800000000000008E-3</v>
      </c>
      <c r="D23" s="101">
        <v>1.96</v>
      </c>
      <c r="E23" s="101">
        <v>1.96</v>
      </c>
    </row>
    <row r="24" spans="1:5">
      <c r="A24" s="102" t="s">
        <v>246</v>
      </c>
      <c r="B24" s="101">
        <v>0</v>
      </c>
      <c r="C24" s="101">
        <v>0</v>
      </c>
      <c r="D24" s="101">
        <v>0</v>
      </c>
      <c r="E24" s="101">
        <v>0</v>
      </c>
    </row>
    <row r="25" spans="1:5">
      <c r="A25" s="102" t="s">
        <v>247</v>
      </c>
      <c r="B25" s="101">
        <v>0</v>
      </c>
      <c r="C25" s="101">
        <v>0</v>
      </c>
      <c r="D25" s="101">
        <v>0</v>
      </c>
      <c r="E25" s="101">
        <v>0</v>
      </c>
    </row>
    <row r="26" spans="1:5">
      <c r="A26" s="102" t="s">
        <v>248</v>
      </c>
      <c r="B26" s="101">
        <v>0</v>
      </c>
      <c r="C26" s="101">
        <v>0</v>
      </c>
      <c r="D26" s="101">
        <v>0</v>
      </c>
      <c r="E26" s="101">
        <v>0</v>
      </c>
    </row>
    <row r="27" spans="1:5">
      <c r="A27" s="100" t="s">
        <v>219</v>
      </c>
      <c r="B27" s="99">
        <v>29304.400000000001</v>
      </c>
      <c r="C27" s="99">
        <v>0.34887000000000001</v>
      </c>
      <c r="D27" s="99">
        <v>79.849999999999994</v>
      </c>
      <c r="E27" s="99">
        <v>79.77</v>
      </c>
    </row>
    <row r="28" spans="1:5">
      <c r="A28" s="288" t="s">
        <v>105</v>
      </c>
      <c r="B28" s="289"/>
      <c r="C28" s="289"/>
      <c r="D28" s="289"/>
      <c r="E28" s="289"/>
    </row>
    <row r="29" spans="1:5">
      <c r="A29" s="102" t="s">
        <v>249</v>
      </c>
      <c r="B29" s="101">
        <v>6000</v>
      </c>
      <c r="C29" s="101">
        <v>7.1429999999999993E-2</v>
      </c>
      <c r="D29" s="101">
        <v>16.350000000000001</v>
      </c>
      <c r="E29" s="101">
        <v>16.329999999999998</v>
      </c>
    </row>
    <row r="30" spans="1:5">
      <c r="A30" s="102" t="s">
        <v>250</v>
      </c>
      <c r="B30" s="101">
        <v>879.13</v>
      </c>
      <c r="C30" s="101">
        <v>1.047E-2</v>
      </c>
      <c r="D30" s="101">
        <v>2.4</v>
      </c>
      <c r="E30" s="101">
        <v>2.39</v>
      </c>
    </row>
    <row r="31" spans="1:5">
      <c r="A31" s="102" t="s">
        <v>251</v>
      </c>
      <c r="B31" s="101">
        <v>0</v>
      </c>
      <c r="C31" s="101">
        <v>0</v>
      </c>
      <c r="D31" s="101">
        <v>0</v>
      </c>
      <c r="E31" s="101">
        <v>0</v>
      </c>
    </row>
    <row r="32" spans="1:5">
      <c r="A32" s="102" t="s">
        <v>252</v>
      </c>
      <c r="B32" s="101">
        <v>0</v>
      </c>
      <c r="C32" s="101">
        <v>0</v>
      </c>
      <c r="D32" s="101">
        <v>0</v>
      </c>
      <c r="E32" s="101">
        <v>0</v>
      </c>
    </row>
    <row r="33" spans="1:5">
      <c r="A33" s="102" t="s">
        <v>253</v>
      </c>
      <c r="B33" s="101">
        <v>58.61</v>
      </c>
      <c r="C33" s="101">
        <v>6.9999999999999999E-4</v>
      </c>
      <c r="D33" s="101">
        <v>0.16</v>
      </c>
      <c r="E33" s="101">
        <v>0.16</v>
      </c>
    </row>
    <row r="34" spans="1:5">
      <c r="A34" s="102" t="s">
        <v>254</v>
      </c>
      <c r="B34" s="101">
        <v>0</v>
      </c>
      <c r="C34" s="101">
        <v>0</v>
      </c>
      <c r="D34" s="101">
        <v>0</v>
      </c>
      <c r="E34" s="101">
        <v>0</v>
      </c>
    </row>
    <row r="35" spans="1:5">
      <c r="A35" s="102" t="s">
        <v>255</v>
      </c>
      <c r="B35" s="101">
        <v>0</v>
      </c>
      <c r="C35" s="101">
        <v>0</v>
      </c>
      <c r="D35" s="101">
        <v>0</v>
      </c>
      <c r="E35" s="101">
        <v>0</v>
      </c>
    </row>
    <row r="36" spans="1:5">
      <c r="A36" s="102" t="s">
        <v>256</v>
      </c>
      <c r="B36" s="101">
        <v>0</v>
      </c>
      <c r="C36" s="101">
        <v>0</v>
      </c>
      <c r="D36" s="101">
        <v>0</v>
      </c>
      <c r="E36" s="101">
        <v>0</v>
      </c>
    </row>
    <row r="37" spans="1:5">
      <c r="A37" s="102" t="s">
        <v>257</v>
      </c>
      <c r="B37" s="101">
        <v>0</v>
      </c>
      <c r="C37" s="101">
        <v>0</v>
      </c>
      <c r="D37" s="101">
        <v>0</v>
      </c>
      <c r="E37" s="101">
        <v>0</v>
      </c>
    </row>
    <row r="38" spans="1:5">
      <c r="A38" s="102" t="s">
        <v>117</v>
      </c>
      <c r="B38" s="101">
        <v>221.76</v>
      </c>
      <c r="C38" s="101">
        <v>2.64E-3</v>
      </c>
      <c r="D38" s="101">
        <v>0.6</v>
      </c>
      <c r="E38" s="101">
        <v>0.6</v>
      </c>
    </row>
    <row r="39" spans="1:5">
      <c r="A39" s="100" t="s">
        <v>119</v>
      </c>
      <c r="B39" s="99">
        <v>7159.5</v>
      </c>
      <c r="C39" s="99">
        <v>8.5239999999999996E-2</v>
      </c>
      <c r="D39" s="99">
        <v>19.510000000000002</v>
      </c>
      <c r="E39" s="99">
        <v>19.48</v>
      </c>
    </row>
    <row r="40" spans="1:5">
      <c r="A40" s="288" t="s">
        <v>30</v>
      </c>
      <c r="B40" s="289"/>
      <c r="C40" s="289"/>
      <c r="D40" s="289"/>
      <c r="E40" s="289"/>
    </row>
    <row r="41" spans="1:5">
      <c r="A41" s="102" t="s">
        <v>258</v>
      </c>
      <c r="B41" s="101">
        <v>233.01</v>
      </c>
      <c r="C41" s="101">
        <v>0</v>
      </c>
      <c r="D41" s="101">
        <v>0.63</v>
      </c>
      <c r="E41" s="101">
        <v>0.63</v>
      </c>
    </row>
    <row r="42" spans="1:5">
      <c r="A42" s="100" t="s">
        <v>121</v>
      </c>
      <c r="B42" s="99">
        <v>233.01</v>
      </c>
      <c r="C42" s="99">
        <v>0</v>
      </c>
      <c r="D42" s="99">
        <v>0.63</v>
      </c>
      <c r="E42" s="99">
        <v>0.63</v>
      </c>
    </row>
    <row r="43" spans="1:5">
      <c r="A43" s="100" t="s">
        <v>122</v>
      </c>
      <c r="B43" s="99">
        <v>36696.910000000003</v>
      </c>
      <c r="C43" s="99">
        <v>0.43411</v>
      </c>
      <c r="D43" s="99">
        <v>99.99</v>
      </c>
      <c r="E43" s="99">
        <v>99.88</v>
      </c>
    </row>
    <row r="44" spans="1:5">
      <c r="A44" s="288" t="s">
        <v>123</v>
      </c>
      <c r="B44" s="289"/>
      <c r="C44" s="289"/>
      <c r="D44" s="289"/>
      <c r="E44" s="289"/>
    </row>
    <row r="45" spans="1:5">
      <c r="A45" s="102" t="s">
        <v>259</v>
      </c>
      <c r="B45" s="101">
        <v>0</v>
      </c>
      <c r="C45" s="101">
        <v>0</v>
      </c>
      <c r="D45" s="101">
        <v>0</v>
      </c>
      <c r="E45" s="101">
        <v>0</v>
      </c>
    </row>
    <row r="46" spans="1:5">
      <c r="A46" s="102" t="s">
        <v>260</v>
      </c>
      <c r="B46" s="101">
        <v>0</v>
      </c>
      <c r="C46" s="101">
        <v>0</v>
      </c>
      <c r="D46" s="101">
        <v>0</v>
      </c>
      <c r="E46" s="101">
        <v>0</v>
      </c>
    </row>
    <row r="47" spans="1:5">
      <c r="A47" s="102" t="s">
        <v>261</v>
      </c>
      <c r="B47" s="101">
        <v>0</v>
      </c>
      <c r="C47" s="101">
        <v>0</v>
      </c>
      <c r="D47" s="101">
        <v>0</v>
      </c>
      <c r="E47" s="101">
        <v>0</v>
      </c>
    </row>
    <row r="48" spans="1:5">
      <c r="A48" s="100" t="s">
        <v>127</v>
      </c>
      <c r="B48" s="99">
        <v>0</v>
      </c>
      <c r="C48" s="99">
        <v>0</v>
      </c>
      <c r="D48" s="99">
        <v>0</v>
      </c>
      <c r="E48" s="99">
        <v>0</v>
      </c>
    </row>
    <row r="49" spans="1:5">
      <c r="A49" s="288" t="s">
        <v>128</v>
      </c>
      <c r="B49" s="289"/>
      <c r="C49" s="289"/>
      <c r="D49" s="289"/>
      <c r="E49" s="289"/>
    </row>
    <row r="50" spans="1:5">
      <c r="A50" s="102" t="s">
        <v>262</v>
      </c>
      <c r="B50" s="101">
        <v>0</v>
      </c>
      <c r="C50" s="101">
        <v>0</v>
      </c>
      <c r="D50" s="101">
        <v>0</v>
      </c>
      <c r="E50" s="101">
        <v>0</v>
      </c>
    </row>
    <row r="51" spans="1:5">
      <c r="A51" s="102" t="s">
        <v>263</v>
      </c>
      <c r="B51" s="101">
        <v>38.11</v>
      </c>
      <c r="C51" s="101">
        <v>4.4999999999999999E-4</v>
      </c>
      <c r="D51" s="101">
        <v>0.1</v>
      </c>
      <c r="E51" s="101">
        <v>0.1</v>
      </c>
    </row>
    <row r="52" spans="1:5">
      <c r="A52" s="102" t="s">
        <v>264</v>
      </c>
      <c r="B52" s="101">
        <v>0</v>
      </c>
      <c r="C52" s="101">
        <v>0</v>
      </c>
      <c r="D52" s="101">
        <v>0</v>
      </c>
      <c r="E52" s="101">
        <v>0</v>
      </c>
    </row>
    <row r="53" spans="1:5">
      <c r="A53" s="102" t="s">
        <v>265</v>
      </c>
      <c r="B53" s="101">
        <v>0</v>
      </c>
      <c r="C53" s="101">
        <v>0</v>
      </c>
      <c r="D53" s="101">
        <v>0</v>
      </c>
      <c r="E53" s="101">
        <v>0</v>
      </c>
    </row>
    <row r="54" spans="1:5">
      <c r="A54" s="100" t="s">
        <v>132</v>
      </c>
      <c r="B54" s="99">
        <v>38.11</v>
      </c>
      <c r="C54" s="99">
        <v>4.4999999999999999E-4</v>
      </c>
      <c r="D54" s="99">
        <v>0.1</v>
      </c>
      <c r="E54" s="99">
        <v>0.1</v>
      </c>
    </row>
    <row r="55" spans="1:5">
      <c r="A55" s="100" t="s">
        <v>133</v>
      </c>
      <c r="B55" s="99">
        <v>38.11</v>
      </c>
      <c r="C55" s="99">
        <v>4.4999999999999999E-4</v>
      </c>
      <c r="D55" s="99">
        <v>0.1</v>
      </c>
      <c r="E55" s="99">
        <v>0.1</v>
      </c>
    </row>
    <row r="56" spans="1:5">
      <c r="A56" s="100" t="s">
        <v>134</v>
      </c>
      <c r="B56" s="99">
        <v>36735.020000000004</v>
      </c>
      <c r="C56" s="99">
        <v>0.43456</v>
      </c>
      <c r="D56" s="99">
        <v>100.09</v>
      </c>
      <c r="E56" s="99">
        <v>99.98</v>
      </c>
    </row>
    <row r="57" spans="1:5">
      <c r="A57" s="288" t="s">
        <v>135</v>
      </c>
      <c r="B57" s="289"/>
      <c r="C57" s="289"/>
      <c r="D57" s="289"/>
      <c r="E57" s="289"/>
    </row>
    <row r="58" spans="1:5">
      <c r="A58" s="102" t="s">
        <v>136</v>
      </c>
      <c r="B58" s="101">
        <v>0</v>
      </c>
      <c r="C58" s="101">
        <v>0</v>
      </c>
      <c r="D58" s="101">
        <v>0</v>
      </c>
      <c r="E58" s="101">
        <v>0</v>
      </c>
    </row>
    <row r="59" spans="1:5">
      <c r="A59" s="102" t="s">
        <v>137</v>
      </c>
      <c r="B59" s="101">
        <v>0</v>
      </c>
      <c r="C59" s="101">
        <v>0</v>
      </c>
      <c r="D59" s="101">
        <v>0</v>
      </c>
      <c r="E59" s="101">
        <v>0</v>
      </c>
    </row>
    <row r="60" spans="1:5">
      <c r="A60" s="100" t="s">
        <v>282</v>
      </c>
      <c r="B60" s="99">
        <v>0</v>
      </c>
      <c r="C60" s="99">
        <v>0</v>
      </c>
      <c r="D60" s="99">
        <v>0</v>
      </c>
      <c r="E60" s="99">
        <v>0</v>
      </c>
    </row>
    <row r="61" spans="1:5">
      <c r="A61" s="100" t="s">
        <v>140</v>
      </c>
      <c r="B61" s="99">
        <v>36735.020000000004</v>
      </c>
      <c r="C61" s="99">
        <v>0.43456</v>
      </c>
      <c r="D61" s="99">
        <v>100.09</v>
      </c>
      <c r="E61" s="99">
        <v>99.98</v>
      </c>
    </row>
    <row r="63" spans="1:5">
      <c r="A63" s="288" t="s">
        <v>51</v>
      </c>
      <c r="B63" s="289"/>
      <c r="C63" s="289"/>
      <c r="D63" s="289"/>
      <c r="E63" s="28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92" customWidth="1"/>
    <col min="2" max="3" width="13.7109375" style="92" customWidth="1"/>
    <col min="4" max="5" width="18.7109375" style="92" customWidth="1"/>
    <col min="6" max="256" width="9.140625" style="92"/>
    <col min="257" max="257" width="35.140625" style="92" customWidth="1"/>
    <col min="258" max="259" width="13.7109375" style="92" customWidth="1"/>
    <col min="260" max="261" width="18.7109375" style="92" customWidth="1"/>
    <col min="262" max="512" width="9.140625" style="92"/>
    <col min="513" max="513" width="35.140625" style="92" customWidth="1"/>
    <col min="514" max="515" width="13.7109375" style="92" customWidth="1"/>
    <col min="516" max="517" width="18.7109375" style="92" customWidth="1"/>
    <col min="518" max="768" width="9.140625" style="92"/>
    <col min="769" max="769" width="35.140625" style="92" customWidth="1"/>
    <col min="770" max="771" width="13.7109375" style="92" customWidth="1"/>
    <col min="772" max="773" width="18.7109375" style="92" customWidth="1"/>
    <col min="774" max="1024" width="9.140625" style="92"/>
    <col min="1025" max="1025" width="35.140625" style="92" customWidth="1"/>
    <col min="1026" max="1027" width="13.7109375" style="92" customWidth="1"/>
    <col min="1028" max="1029" width="18.7109375" style="92" customWidth="1"/>
    <col min="1030" max="1280" width="9.140625" style="92"/>
    <col min="1281" max="1281" width="35.140625" style="92" customWidth="1"/>
    <col min="1282" max="1283" width="13.7109375" style="92" customWidth="1"/>
    <col min="1284" max="1285" width="18.7109375" style="92" customWidth="1"/>
    <col min="1286" max="1536" width="9.140625" style="92"/>
    <col min="1537" max="1537" width="35.140625" style="92" customWidth="1"/>
    <col min="1538" max="1539" width="13.7109375" style="92" customWidth="1"/>
    <col min="1540" max="1541" width="18.7109375" style="92" customWidth="1"/>
    <col min="1542" max="1792" width="9.140625" style="92"/>
    <col min="1793" max="1793" width="35.140625" style="92" customWidth="1"/>
    <col min="1794" max="1795" width="13.7109375" style="92" customWidth="1"/>
    <col min="1796" max="1797" width="18.7109375" style="92" customWidth="1"/>
    <col min="1798" max="2048" width="9.140625" style="92"/>
    <col min="2049" max="2049" width="35.140625" style="92" customWidth="1"/>
    <col min="2050" max="2051" width="13.7109375" style="92" customWidth="1"/>
    <col min="2052" max="2053" width="18.7109375" style="92" customWidth="1"/>
    <col min="2054" max="2304" width="9.140625" style="92"/>
    <col min="2305" max="2305" width="35.140625" style="92" customWidth="1"/>
    <col min="2306" max="2307" width="13.7109375" style="92" customWidth="1"/>
    <col min="2308" max="2309" width="18.7109375" style="92" customWidth="1"/>
    <col min="2310" max="2560" width="9.140625" style="92"/>
    <col min="2561" max="2561" width="35.140625" style="92" customWidth="1"/>
    <col min="2562" max="2563" width="13.7109375" style="92" customWidth="1"/>
    <col min="2564" max="2565" width="18.7109375" style="92" customWidth="1"/>
    <col min="2566" max="2816" width="9.140625" style="92"/>
    <col min="2817" max="2817" width="35.140625" style="92" customWidth="1"/>
    <col min="2818" max="2819" width="13.7109375" style="92" customWidth="1"/>
    <col min="2820" max="2821" width="18.7109375" style="92" customWidth="1"/>
    <col min="2822" max="3072" width="9.140625" style="92"/>
    <col min="3073" max="3073" width="35.140625" style="92" customWidth="1"/>
    <col min="3074" max="3075" width="13.7109375" style="92" customWidth="1"/>
    <col min="3076" max="3077" width="18.7109375" style="92" customWidth="1"/>
    <col min="3078" max="3328" width="9.140625" style="92"/>
    <col min="3329" max="3329" width="35.140625" style="92" customWidth="1"/>
    <col min="3330" max="3331" width="13.7109375" style="92" customWidth="1"/>
    <col min="3332" max="3333" width="18.7109375" style="92" customWidth="1"/>
    <col min="3334" max="3584" width="9.140625" style="92"/>
    <col min="3585" max="3585" width="35.140625" style="92" customWidth="1"/>
    <col min="3586" max="3587" width="13.7109375" style="92" customWidth="1"/>
    <col min="3588" max="3589" width="18.7109375" style="92" customWidth="1"/>
    <col min="3590" max="3840" width="9.140625" style="92"/>
    <col min="3841" max="3841" width="35.140625" style="92" customWidth="1"/>
    <col min="3842" max="3843" width="13.7109375" style="92" customWidth="1"/>
    <col min="3844" max="3845" width="18.7109375" style="92" customWidth="1"/>
    <col min="3846" max="4096" width="9.140625" style="92"/>
    <col min="4097" max="4097" width="35.140625" style="92" customWidth="1"/>
    <col min="4098" max="4099" width="13.7109375" style="92" customWidth="1"/>
    <col min="4100" max="4101" width="18.7109375" style="92" customWidth="1"/>
    <col min="4102" max="4352" width="9.140625" style="92"/>
    <col min="4353" max="4353" width="35.140625" style="92" customWidth="1"/>
    <col min="4354" max="4355" width="13.7109375" style="92" customWidth="1"/>
    <col min="4356" max="4357" width="18.7109375" style="92" customWidth="1"/>
    <col min="4358" max="4608" width="9.140625" style="92"/>
    <col min="4609" max="4609" width="35.140625" style="92" customWidth="1"/>
    <col min="4610" max="4611" width="13.7109375" style="92" customWidth="1"/>
    <col min="4612" max="4613" width="18.7109375" style="92" customWidth="1"/>
    <col min="4614" max="4864" width="9.140625" style="92"/>
    <col min="4865" max="4865" width="35.140625" style="92" customWidth="1"/>
    <col min="4866" max="4867" width="13.7109375" style="92" customWidth="1"/>
    <col min="4868" max="4869" width="18.7109375" style="92" customWidth="1"/>
    <col min="4870" max="5120" width="9.140625" style="92"/>
    <col min="5121" max="5121" width="35.140625" style="92" customWidth="1"/>
    <col min="5122" max="5123" width="13.7109375" style="92" customWidth="1"/>
    <col min="5124" max="5125" width="18.7109375" style="92" customWidth="1"/>
    <col min="5126" max="5376" width="9.140625" style="92"/>
    <col min="5377" max="5377" width="35.140625" style="92" customWidth="1"/>
    <col min="5378" max="5379" width="13.7109375" style="92" customWidth="1"/>
    <col min="5380" max="5381" width="18.7109375" style="92" customWidth="1"/>
    <col min="5382" max="5632" width="9.140625" style="92"/>
    <col min="5633" max="5633" width="35.140625" style="92" customWidth="1"/>
    <col min="5634" max="5635" width="13.7109375" style="92" customWidth="1"/>
    <col min="5636" max="5637" width="18.7109375" style="92" customWidth="1"/>
    <col min="5638" max="5888" width="9.140625" style="92"/>
    <col min="5889" max="5889" width="35.140625" style="92" customWidth="1"/>
    <col min="5890" max="5891" width="13.7109375" style="92" customWidth="1"/>
    <col min="5892" max="5893" width="18.7109375" style="92" customWidth="1"/>
    <col min="5894" max="6144" width="9.140625" style="92"/>
    <col min="6145" max="6145" width="35.140625" style="92" customWidth="1"/>
    <col min="6146" max="6147" width="13.7109375" style="92" customWidth="1"/>
    <col min="6148" max="6149" width="18.7109375" style="92" customWidth="1"/>
    <col min="6150" max="6400" width="9.140625" style="92"/>
    <col min="6401" max="6401" width="35.140625" style="92" customWidth="1"/>
    <col min="6402" max="6403" width="13.7109375" style="92" customWidth="1"/>
    <col min="6404" max="6405" width="18.7109375" style="92" customWidth="1"/>
    <col min="6406" max="6656" width="9.140625" style="92"/>
    <col min="6657" max="6657" width="35.140625" style="92" customWidth="1"/>
    <col min="6658" max="6659" width="13.7109375" style="92" customWidth="1"/>
    <col min="6660" max="6661" width="18.7109375" style="92" customWidth="1"/>
    <col min="6662" max="6912" width="9.140625" style="92"/>
    <col min="6913" max="6913" width="35.140625" style="92" customWidth="1"/>
    <col min="6914" max="6915" width="13.7109375" style="92" customWidth="1"/>
    <col min="6916" max="6917" width="18.7109375" style="92" customWidth="1"/>
    <col min="6918" max="7168" width="9.140625" style="92"/>
    <col min="7169" max="7169" width="35.140625" style="92" customWidth="1"/>
    <col min="7170" max="7171" width="13.7109375" style="92" customWidth="1"/>
    <col min="7172" max="7173" width="18.7109375" style="92" customWidth="1"/>
    <col min="7174" max="7424" width="9.140625" style="92"/>
    <col min="7425" max="7425" width="35.140625" style="92" customWidth="1"/>
    <col min="7426" max="7427" width="13.7109375" style="92" customWidth="1"/>
    <col min="7428" max="7429" width="18.7109375" style="92" customWidth="1"/>
    <col min="7430" max="7680" width="9.140625" style="92"/>
    <col min="7681" max="7681" width="35.140625" style="92" customWidth="1"/>
    <col min="7682" max="7683" width="13.7109375" style="92" customWidth="1"/>
    <col min="7684" max="7685" width="18.7109375" style="92" customWidth="1"/>
    <col min="7686" max="7936" width="9.140625" style="92"/>
    <col min="7937" max="7937" width="35.140625" style="92" customWidth="1"/>
    <col min="7938" max="7939" width="13.7109375" style="92" customWidth="1"/>
    <col min="7940" max="7941" width="18.7109375" style="92" customWidth="1"/>
    <col min="7942" max="8192" width="9.140625" style="92"/>
    <col min="8193" max="8193" width="35.140625" style="92" customWidth="1"/>
    <col min="8194" max="8195" width="13.7109375" style="92" customWidth="1"/>
    <col min="8196" max="8197" width="18.7109375" style="92" customWidth="1"/>
    <col min="8198" max="8448" width="9.140625" style="92"/>
    <col min="8449" max="8449" width="35.140625" style="92" customWidth="1"/>
    <col min="8450" max="8451" width="13.7109375" style="92" customWidth="1"/>
    <col min="8452" max="8453" width="18.7109375" style="92" customWidth="1"/>
    <col min="8454" max="8704" width="9.140625" style="92"/>
    <col min="8705" max="8705" width="35.140625" style="92" customWidth="1"/>
    <col min="8706" max="8707" width="13.7109375" style="92" customWidth="1"/>
    <col min="8708" max="8709" width="18.7109375" style="92" customWidth="1"/>
    <col min="8710" max="8960" width="9.140625" style="92"/>
    <col min="8961" max="8961" width="35.140625" style="92" customWidth="1"/>
    <col min="8962" max="8963" width="13.7109375" style="92" customWidth="1"/>
    <col min="8964" max="8965" width="18.7109375" style="92" customWidth="1"/>
    <col min="8966" max="9216" width="9.140625" style="92"/>
    <col min="9217" max="9217" width="35.140625" style="92" customWidth="1"/>
    <col min="9218" max="9219" width="13.7109375" style="92" customWidth="1"/>
    <col min="9220" max="9221" width="18.7109375" style="92" customWidth="1"/>
    <col min="9222" max="9472" width="9.140625" style="92"/>
    <col min="9473" max="9473" width="35.140625" style="92" customWidth="1"/>
    <col min="9474" max="9475" width="13.7109375" style="92" customWidth="1"/>
    <col min="9476" max="9477" width="18.7109375" style="92" customWidth="1"/>
    <col min="9478" max="9728" width="9.140625" style="92"/>
    <col min="9729" max="9729" width="35.140625" style="92" customWidth="1"/>
    <col min="9730" max="9731" width="13.7109375" style="92" customWidth="1"/>
    <col min="9732" max="9733" width="18.7109375" style="92" customWidth="1"/>
    <col min="9734" max="9984" width="9.140625" style="92"/>
    <col min="9985" max="9985" width="35.140625" style="92" customWidth="1"/>
    <col min="9986" max="9987" width="13.7109375" style="92" customWidth="1"/>
    <col min="9988" max="9989" width="18.7109375" style="92" customWidth="1"/>
    <col min="9990" max="10240" width="9.140625" style="92"/>
    <col min="10241" max="10241" width="35.140625" style="92" customWidth="1"/>
    <col min="10242" max="10243" width="13.7109375" style="92" customWidth="1"/>
    <col min="10244" max="10245" width="18.7109375" style="92" customWidth="1"/>
    <col min="10246" max="10496" width="9.140625" style="92"/>
    <col min="10497" max="10497" width="35.140625" style="92" customWidth="1"/>
    <col min="10498" max="10499" width="13.7109375" style="92" customWidth="1"/>
    <col min="10500" max="10501" width="18.7109375" style="92" customWidth="1"/>
    <col min="10502" max="10752" width="9.140625" style="92"/>
    <col min="10753" max="10753" width="35.140625" style="92" customWidth="1"/>
    <col min="10754" max="10755" width="13.7109375" style="92" customWidth="1"/>
    <col min="10756" max="10757" width="18.7109375" style="92" customWidth="1"/>
    <col min="10758" max="11008" width="9.140625" style="92"/>
    <col min="11009" max="11009" width="35.140625" style="92" customWidth="1"/>
    <col min="11010" max="11011" width="13.7109375" style="92" customWidth="1"/>
    <col min="11012" max="11013" width="18.7109375" style="92" customWidth="1"/>
    <col min="11014" max="11264" width="9.140625" style="92"/>
    <col min="11265" max="11265" width="35.140625" style="92" customWidth="1"/>
    <col min="11266" max="11267" width="13.7109375" style="92" customWidth="1"/>
    <col min="11268" max="11269" width="18.7109375" style="92" customWidth="1"/>
    <col min="11270" max="11520" width="9.140625" style="92"/>
    <col min="11521" max="11521" width="35.140625" style="92" customWidth="1"/>
    <col min="11522" max="11523" width="13.7109375" style="92" customWidth="1"/>
    <col min="11524" max="11525" width="18.7109375" style="92" customWidth="1"/>
    <col min="11526" max="11776" width="9.140625" style="92"/>
    <col min="11777" max="11777" width="35.140625" style="92" customWidth="1"/>
    <col min="11778" max="11779" width="13.7109375" style="92" customWidth="1"/>
    <col min="11780" max="11781" width="18.7109375" style="92" customWidth="1"/>
    <col min="11782" max="12032" width="9.140625" style="92"/>
    <col min="12033" max="12033" width="35.140625" style="92" customWidth="1"/>
    <col min="12034" max="12035" width="13.7109375" style="92" customWidth="1"/>
    <col min="12036" max="12037" width="18.7109375" style="92" customWidth="1"/>
    <col min="12038" max="12288" width="9.140625" style="92"/>
    <col min="12289" max="12289" width="35.140625" style="92" customWidth="1"/>
    <col min="12290" max="12291" width="13.7109375" style="92" customWidth="1"/>
    <col min="12292" max="12293" width="18.7109375" style="92" customWidth="1"/>
    <col min="12294" max="12544" width="9.140625" style="92"/>
    <col min="12545" max="12545" width="35.140625" style="92" customWidth="1"/>
    <col min="12546" max="12547" width="13.7109375" style="92" customWidth="1"/>
    <col min="12548" max="12549" width="18.7109375" style="92" customWidth="1"/>
    <col min="12550" max="12800" width="9.140625" style="92"/>
    <col min="12801" max="12801" width="35.140625" style="92" customWidth="1"/>
    <col min="12802" max="12803" width="13.7109375" style="92" customWidth="1"/>
    <col min="12804" max="12805" width="18.7109375" style="92" customWidth="1"/>
    <col min="12806" max="13056" width="9.140625" style="92"/>
    <col min="13057" max="13057" width="35.140625" style="92" customWidth="1"/>
    <col min="13058" max="13059" width="13.7109375" style="92" customWidth="1"/>
    <col min="13060" max="13061" width="18.7109375" style="92" customWidth="1"/>
    <col min="13062" max="13312" width="9.140625" style="92"/>
    <col min="13313" max="13313" width="35.140625" style="92" customWidth="1"/>
    <col min="13314" max="13315" width="13.7109375" style="92" customWidth="1"/>
    <col min="13316" max="13317" width="18.7109375" style="92" customWidth="1"/>
    <col min="13318" max="13568" width="9.140625" style="92"/>
    <col min="13569" max="13569" width="35.140625" style="92" customWidth="1"/>
    <col min="13570" max="13571" width="13.7109375" style="92" customWidth="1"/>
    <col min="13572" max="13573" width="18.7109375" style="92" customWidth="1"/>
    <col min="13574" max="13824" width="9.140625" style="92"/>
    <col min="13825" max="13825" width="35.140625" style="92" customWidth="1"/>
    <col min="13826" max="13827" width="13.7109375" style="92" customWidth="1"/>
    <col min="13828" max="13829" width="18.7109375" style="92" customWidth="1"/>
    <col min="13830" max="14080" width="9.140625" style="92"/>
    <col min="14081" max="14081" width="35.140625" style="92" customWidth="1"/>
    <col min="14082" max="14083" width="13.7109375" style="92" customWidth="1"/>
    <col min="14084" max="14085" width="18.7109375" style="92" customWidth="1"/>
    <col min="14086" max="14336" width="9.140625" style="92"/>
    <col min="14337" max="14337" width="35.140625" style="92" customWidth="1"/>
    <col min="14338" max="14339" width="13.7109375" style="92" customWidth="1"/>
    <col min="14340" max="14341" width="18.7109375" style="92" customWidth="1"/>
    <col min="14342" max="14592" width="9.140625" style="92"/>
    <col min="14593" max="14593" width="35.140625" style="92" customWidth="1"/>
    <col min="14594" max="14595" width="13.7109375" style="92" customWidth="1"/>
    <col min="14596" max="14597" width="18.7109375" style="92" customWidth="1"/>
    <col min="14598" max="14848" width="9.140625" style="92"/>
    <col min="14849" max="14849" width="35.140625" style="92" customWidth="1"/>
    <col min="14850" max="14851" width="13.7109375" style="92" customWidth="1"/>
    <col min="14852" max="14853" width="18.7109375" style="92" customWidth="1"/>
    <col min="14854" max="15104" width="9.140625" style="92"/>
    <col min="15105" max="15105" width="35.140625" style="92" customWidth="1"/>
    <col min="15106" max="15107" width="13.7109375" style="92" customWidth="1"/>
    <col min="15108" max="15109" width="18.7109375" style="92" customWidth="1"/>
    <col min="15110" max="15360" width="9.140625" style="92"/>
    <col min="15361" max="15361" width="35.140625" style="92" customWidth="1"/>
    <col min="15362" max="15363" width="13.7109375" style="92" customWidth="1"/>
    <col min="15364" max="15365" width="18.7109375" style="92" customWidth="1"/>
    <col min="15366" max="15616" width="9.140625" style="92"/>
    <col min="15617" max="15617" width="35.140625" style="92" customWidth="1"/>
    <col min="15618" max="15619" width="13.7109375" style="92" customWidth="1"/>
    <col min="15620" max="15621" width="18.7109375" style="92" customWidth="1"/>
    <col min="15622" max="15872" width="9.140625" style="92"/>
    <col min="15873" max="15873" width="35.140625" style="92" customWidth="1"/>
    <col min="15874" max="15875" width="13.7109375" style="92" customWidth="1"/>
    <col min="15876" max="15877" width="18.7109375" style="92" customWidth="1"/>
    <col min="15878" max="16128" width="9.140625" style="92"/>
    <col min="16129" max="16129" width="35.140625" style="92" customWidth="1"/>
    <col min="16130" max="16131" width="13.7109375" style="92" customWidth="1"/>
    <col min="16132" max="16133" width="18.7109375" style="92" customWidth="1"/>
    <col min="16134" max="16384" width="9.140625" style="92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398</v>
      </c>
      <c r="B3" s="291"/>
      <c r="C3" s="291"/>
      <c r="D3" s="291"/>
      <c r="E3" s="291"/>
      <c r="F3" s="291"/>
    </row>
    <row r="4" spans="1:6">
      <c r="A4" s="204" t="s">
        <v>72</v>
      </c>
      <c r="B4" s="290" t="s">
        <v>73</v>
      </c>
      <c r="C4" s="291"/>
      <c r="D4" s="291"/>
      <c r="E4" s="291"/>
      <c r="F4" s="291"/>
    </row>
    <row r="5" spans="1:6">
      <c r="A5" s="204" t="s">
        <v>396</v>
      </c>
      <c r="B5" s="290" t="s">
        <v>287</v>
      </c>
      <c r="C5" s="291"/>
      <c r="D5" s="291"/>
      <c r="E5" s="291"/>
      <c r="F5" s="291"/>
    </row>
    <row r="6" spans="1:6">
      <c r="A6" s="204" t="s">
        <v>293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38000</v>
      </c>
      <c r="C16" s="207">
        <v>0.45238</v>
      </c>
      <c r="D16" s="207">
        <v>71.400000000000006</v>
      </c>
      <c r="E16" s="207">
        <v>71.34</v>
      </c>
    </row>
    <row r="17" spans="1:5">
      <c r="A17" s="205" t="s">
        <v>89</v>
      </c>
      <c r="B17" s="207">
        <v>88</v>
      </c>
      <c r="C17" s="207">
        <v>1.0399999999999999E-3</v>
      </c>
      <c r="D17" s="207">
        <v>0.17</v>
      </c>
      <c r="E17" s="207">
        <v>0.17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1145</v>
      </c>
      <c r="C23" s="207">
        <v>1.3650000000000001E-2</v>
      </c>
      <c r="D23" s="207">
        <v>2.15</v>
      </c>
      <c r="E23" s="207">
        <v>2.15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0</v>
      </c>
      <c r="C25" s="207">
        <v>0</v>
      </c>
      <c r="D25" s="207">
        <v>0</v>
      </c>
      <c r="E25" s="207">
        <v>0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39233</v>
      </c>
      <c r="C27" s="208">
        <v>0.46706999999999999</v>
      </c>
      <c r="D27" s="208">
        <v>73.72</v>
      </c>
      <c r="E27" s="208">
        <v>73.66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12000</v>
      </c>
      <c r="C29" s="207">
        <v>0.14285999999999999</v>
      </c>
      <c r="D29" s="207">
        <v>22.55</v>
      </c>
      <c r="E29" s="207">
        <v>22.53</v>
      </c>
    </row>
    <row r="30" spans="1:5">
      <c r="A30" s="205" t="s">
        <v>250</v>
      </c>
      <c r="B30" s="207">
        <v>1176.99</v>
      </c>
      <c r="C30" s="207">
        <v>1.401E-2</v>
      </c>
      <c r="D30" s="207">
        <v>2.21</v>
      </c>
      <c r="E30" s="207">
        <v>2.21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78.47</v>
      </c>
      <c r="C33" s="207">
        <v>9.3000000000000005E-4</v>
      </c>
      <c r="D33" s="207">
        <v>0.15</v>
      </c>
      <c r="E33" s="207">
        <v>0.15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306.18</v>
      </c>
      <c r="C38" s="207">
        <v>3.65E-3</v>
      </c>
      <c r="D38" s="207">
        <v>0.57999999999999996</v>
      </c>
      <c r="E38" s="207">
        <v>0.56999999999999995</v>
      </c>
    </row>
    <row r="39" spans="1:5">
      <c r="A39" s="204" t="s">
        <v>119</v>
      </c>
      <c r="B39" s="208">
        <v>13561.64</v>
      </c>
      <c r="C39" s="208">
        <v>0.16145000000000001</v>
      </c>
      <c r="D39" s="208">
        <v>25.49</v>
      </c>
      <c r="E39" s="208">
        <v>25.46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428.12</v>
      </c>
      <c r="C41" s="207">
        <v>0</v>
      </c>
      <c r="D41" s="207">
        <v>0.8</v>
      </c>
      <c r="E41" s="207">
        <v>0.8</v>
      </c>
    </row>
    <row r="42" spans="1:5">
      <c r="A42" s="204" t="s">
        <v>121</v>
      </c>
      <c r="B42" s="208">
        <v>428.12</v>
      </c>
      <c r="C42" s="208">
        <v>0</v>
      </c>
      <c r="D42" s="208">
        <v>0.8</v>
      </c>
      <c r="E42" s="208">
        <v>0.8</v>
      </c>
    </row>
    <row r="43" spans="1:5">
      <c r="A43" s="204" t="s">
        <v>122</v>
      </c>
      <c r="B43" s="208">
        <v>53222.76</v>
      </c>
      <c r="C43" s="208">
        <v>0.62851999999999997</v>
      </c>
      <c r="D43" s="208">
        <v>100.01</v>
      </c>
      <c r="E43" s="208">
        <v>99.92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204" t="s">
        <v>127</v>
      </c>
      <c r="B48" s="208">
        <v>0</v>
      </c>
      <c r="C48" s="208">
        <v>0</v>
      </c>
      <c r="D48" s="208">
        <v>0</v>
      </c>
      <c r="E48" s="208">
        <v>0</v>
      </c>
    </row>
    <row r="49" spans="1:5">
      <c r="A49" s="290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40.119999999999997</v>
      </c>
      <c r="C51" s="207">
        <v>4.8000000000000001E-4</v>
      </c>
      <c r="D51" s="207">
        <v>0.08</v>
      </c>
      <c r="E51" s="207">
        <v>0.08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204" t="s">
        <v>132</v>
      </c>
      <c r="B54" s="208">
        <v>40.119999999999997</v>
      </c>
      <c r="C54" s="208">
        <v>4.8000000000000001E-4</v>
      </c>
      <c r="D54" s="208">
        <v>0.08</v>
      </c>
      <c r="E54" s="208">
        <v>0.08</v>
      </c>
    </row>
    <row r="55" spans="1:5">
      <c r="A55" s="204" t="s">
        <v>133</v>
      </c>
      <c r="B55" s="208">
        <v>40.119999999999997</v>
      </c>
      <c r="C55" s="208">
        <v>4.8000000000000001E-4</v>
      </c>
      <c r="D55" s="208">
        <v>0.08</v>
      </c>
      <c r="E55" s="208">
        <v>0.08</v>
      </c>
    </row>
    <row r="56" spans="1:5">
      <c r="A56" s="204" t="s">
        <v>134</v>
      </c>
      <c r="B56" s="208">
        <v>53262.880000000005</v>
      </c>
      <c r="C56" s="208">
        <v>0.629</v>
      </c>
      <c r="D56" s="208">
        <v>100.09</v>
      </c>
      <c r="E56" s="208">
        <v>100</v>
      </c>
    </row>
    <row r="57" spans="1:5">
      <c r="A57" s="290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0</v>
      </c>
      <c r="C59" s="207">
        <v>0</v>
      </c>
      <c r="D59" s="207">
        <v>0</v>
      </c>
      <c r="E59" s="207">
        <v>0</v>
      </c>
    </row>
    <row r="60" spans="1:5">
      <c r="A60" s="204" t="s">
        <v>282</v>
      </c>
      <c r="B60" s="208">
        <v>0</v>
      </c>
      <c r="C60" s="208">
        <v>0</v>
      </c>
      <c r="D60" s="208">
        <v>0</v>
      </c>
      <c r="E60" s="208">
        <v>0</v>
      </c>
    </row>
    <row r="61" spans="1:5">
      <c r="A61" s="204" t="s">
        <v>140</v>
      </c>
      <c r="B61" s="208">
        <v>53262.880000000005</v>
      </c>
      <c r="C61" s="208">
        <v>0.629</v>
      </c>
      <c r="D61" s="208">
        <v>100.09</v>
      </c>
      <c r="E61" s="208">
        <v>100</v>
      </c>
    </row>
    <row r="63" spans="1:5">
      <c r="A63" s="290" t="s">
        <v>51</v>
      </c>
      <c r="B63" s="291"/>
      <c r="C63" s="291"/>
      <c r="D63" s="291"/>
      <c r="E63" s="29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5.140625" style="212" customWidth="1"/>
    <col min="2" max="3" width="13.7109375" style="212" customWidth="1"/>
    <col min="4" max="5" width="18.7109375" style="212" customWidth="1"/>
    <col min="6" max="256" width="9.140625" style="212"/>
    <col min="257" max="257" width="35.140625" style="212" customWidth="1"/>
    <col min="258" max="259" width="13.7109375" style="212" customWidth="1"/>
    <col min="260" max="261" width="18.7109375" style="212" customWidth="1"/>
    <col min="262" max="512" width="9.140625" style="212"/>
    <col min="513" max="513" width="35.140625" style="212" customWidth="1"/>
    <col min="514" max="515" width="13.7109375" style="212" customWidth="1"/>
    <col min="516" max="517" width="18.7109375" style="212" customWidth="1"/>
    <col min="518" max="768" width="9.140625" style="212"/>
    <col min="769" max="769" width="35.140625" style="212" customWidth="1"/>
    <col min="770" max="771" width="13.7109375" style="212" customWidth="1"/>
    <col min="772" max="773" width="18.7109375" style="212" customWidth="1"/>
    <col min="774" max="1024" width="9.140625" style="212"/>
    <col min="1025" max="1025" width="35.140625" style="212" customWidth="1"/>
    <col min="1026" max="1027" width="13.7109375" style="212" customWidth="1"/>
    <col min="1028" max="1029" width="18.7109375" style="212" customWidth="1"/>
    <col min="1030" max="1280" width="9.140625" style="212"/>
    <col min="1281" max="1281" width="35.140625" style="212" customWidth="1"/>
    <col min="1282" max="1283" width="13.7109375" style="212" customWidth="1"/>
    <col min="1284" max="1285" width="18.7109375" style="212" customWidth="1"/>
    <col min="1286" max="1536" width="9.140625" style="212"/>
    <col min="1537" max="1537" width="35.140625" style="212" customWidth="1"/>
    <col min="1538" max="1539" width="13.7109375" style="212" customWidth="1"/>
    <col min="1540" max="1541" width="18.7109375" style="212" customWidth="1"/>
    <col min="1542" max="1792" width="9.140625" style="212"/>
    <col min="1793" max="1793" width="35.140625" style="212" customWidth="1"/>
    <col min="1794" max="1795" width="13.7109375" style="212" customWidth="1"/>
    <col min="1796" max="1797" width="18.7109375" style="212" customWidth="1"/>
    <col min="1798" max="2048" width="9.140625" style="212"/>
    <col min="2049" max="2049" width="35.140625" style="212" customWidth="1"/>
    <col min="2050" max="2051" width="13.7109375" style="212" customWidth="1"/>
    <col min="2052" max="2053" width="18.7109375" style="212" customWidth="1"/>
    <col min="2054" max="2304" width="9.140625" style="212"/>
    <col min="2305" max="2305" width="35.140625" style="212" customWidth="1"/>
    <col min="2306" max="2307" width="13.7109375" style="212" customWidth="1"/>
    <col min="2308" max="2309" width="18.7109375" style="212" customWidth="1"/>
    <col min="2310" max="2560" width="9.140625" style="212"/>
    <col min="2561" max="2561" width="35.140625" style="212" customWidth="1"/>
    <col min="2562" max="2563" width="13.7109375" style="212" customWidth="1"/>
    <col min="2564" max="2565" width="18.7109375" style="212" customWidth="1"/>
    <col min="2566" max="2816" width="9.140625" style="212"/>
    <col min="2817" max="2817" width="35.140625" style="212" customWidth="1"/>
    <col min="2818" max="2819" width="13.7109375" style="212" customWidth="1"/>
    <col min="2820" max="2821" width="18.7109375" style="212" customWidth="1"/>
    <col min="2822" max="3072" width="9.140625" style="212"/>
    <col min="3073" max="3073" width="35.140625" style="212" customWidth="1"/>
    <col min="3074" max="3075" width="13.7109375" style="212" customWidth="1"/>
    <col min="3076" max="3077" width="18.7109375" style="212" customWidth="1"/>
    <col min="3078" max="3328" width="9.140625" style="212"/>
    <col min="3329" max="3329" width="35.140625" style="212" customWidth="1"/>
    <col min="3330" max="3331" width="13.7109375" style="212" customWidth="1"/>
    <col min="3332" max="3333" width="18.7109375" style="212" customWidth="1"/>
    <col min="3334" max="3584" width="9.140625" style="212"/>
    <col min="3585" max="3585" width="35.140625" style="212" customWidth="1"/>
    <col min="3586" max="3587" width="13.7109375" style="212" customWidth="1"/>
    <col min="3588" max="3589" width="18.7109375" style="212" customWidth="1"/>
    <col min="3590" max="3840" width="9.140625" style="212"/>
    <col min="3841" max="3841" width="35.140625" style="212" customWidth="1"/>
    <col min="3842" max="3843" width="13.7109375" style="212" customWidth="1"/>
    <col min="3844" max="3845" width="18.7109375" style="212" customWidth="1"/>
    <col min="3846" max="4096" width="9.140625" style="212"/>
    <col min="4097" max="4097" width="35.140625" style="212" customWidth="1"/>
    <col min="4098" max="4099" width="13.7109375" style="212" customWidth="1"/>
    <col min="4100" max="4101" width="18.7109375" style="212" customWidth="1"/>
    <col min="4102" max="4352" width="9.140625" style="212"/>
    <col min="4353" max="4353" width="35.140625" style="212" customWidth="1"/>
    <col min="4354" max="4355" width="13.7109375" style="212" customWidth="1"/>
    <col min="4356" max="4357" width="18.7109375" style="212" customWidth="1"/>
    <col min="4358" max="4608" width="9.140625" style="212"/>
    <col min="4609" max="4609" width="35.140625" style="212" customWidth="1"/>
    <col min="4610" max="4611" width="13.7109375" style="212" customWidth="1"/>
    <col min="4612" max="4613" width="18.7109375" style="212" customWidth="1"/>
    <col min="4614" max="4864" width="9.140625" style="212"/>
    <col min="4865" max="4865" width="35.140625" style="212" customWidth="1"/>
    <col min="4866" max="4867" width="13.7109375" style="212" customWidth="1"/>
    <col min="4868" max="4869" width="18.7109375" style="212" customWidth="1"/>
    <col min="4870" max="5120" width="9.140625" style="212"/>
    <col min="5121" max="5121" width="35.140625" style="212" customWidth="1"/>
    <col min="5122" max="5123" width="13.7109375" style="212" customWidth="1"/>
    <col min="5124" max="5125" width="18.7109375" style="212" customWidth="1"/>
    <col min="5126" max="5376" width="9.140625" style="212"/>
    <col min="5377" max="5377" width="35.140625" style="212" customWidth="1"/>
    <col min="5378" max="5379" width="13.7109375" style="212" customWidth="1"/>
    <col min="5380" max="5381" width="18.7109375" style="212" customWidth="1"/>
    <col min="5382" max="5632" width="9.140625" style="212"/>
    <col min="5633" max="5633" width="35.140625" style="212" customWidth="1"/>
    <col min="5634" max="5635" width="13.7109375" style="212" customWidth="1"/>
    <col min="5636" max="5637" width="18.7109375" style="212" customWidth="1"/>
    <col min="5638" max="5888" width="9.140625" style="212"/>
    <col min="5889" max="5889" width="35.140625" style="212" customWidth="1"/>
    <col min="5890" max="5891" width="13.7109375" style="212" customWidth="1"/>
    <col min="5892" max="5893" width="18.7109375" style="212" customWidth="1"/>
    <col min="5894" max="6144" width="9.140625" style="212"/>
    <col min="6145" max="6145" width="35.140625" style="212" customWidth="1"/>
    <col min="6146" max="6147" width="13.7109375" style="212" customWidth="1"/>
    <col min="6148" max="6149" width="18.7109375" style="212" customWidth="1"/>
    <col min="6150" max="6400" width="9.140625" style="212"/>
    <col min="6401" max="6401" width="35.140625" style="212" customWidth="1"/>
    <col min="6402" max="6403" width="13.7109375" style="212" customWidth="1"/>
    <col min="6404" max="6405" width="18.7109375" style="212" customWidth="1"/>
    <col min="6406" max="6656" width="9.140625" style="212"/>
    <col min="6657" max="6657" width="35.140625" style="212" customWidth="1"/>
    <col min="6658" max="6659" width="13.7109375" style="212" customWidth="1"/>
    <col min="6660" max="6661" width="18.7109375" style="212" customWidth="1"/>
    <col min="6662" max="6912" width="9.140625" style="212"/>
    <col min="6913" max="6913" width="35.140625" style="212" customWidth="1"/>
    <col min="6914" max="6915" width="13.7109375" style="212" customWidth="1"/>
    <col min="6916" max="6917" width="18.7109375" style="212" customWidth="1"/>
    <col min="6918" max="7168" width="9.140625" style="212"/>
    <col min="7169" max="7169" width="35.140625" style="212" customWidth="1"/>
    <col min="7170" max="7171" width="13.7109375" style="212" customWidth="1"/>
    <col min="7172" max="7173" width="18.7109375" style="212" customWidth="1"/>
    <col min="7174" max="7424" width="9.140625" style="212"/>
    <col min="7425" max="7425" width="35.140625" style="212" customWidth="1"/>
    <col min="7426" max="7427" width="13.7109375" style="212" customWidth="1"/>
    <col min="7428" max="7429" width="18.7109375" style="212" customWidth="1"/>
    <col min="7430" max="7680" width="9.140625" style="212"/>
    <col min="7681" max="7681" width="35.140625" style="212" customWidth="1"/>
    <col min="7682" max="7683" width="13.7109375" style="212" customWidth="1"/>
    <col min="7684" max="7685" width="18.7109375" style="212" customWidth="1"/>
    <col min="7686" max="7936" width="9.140625" style="212"/>
    <col min="7937" max="7937" width="35.140625" style="212" customWidth="1"/>
    <col min="7938" max="7939" width="13.7109375" style="212" customWidth="1"/>
    <col min="7940" max="7941" width="18.7109375" style="212" customWidth="1"/>
    <col min="7942" max="8192" width="9.140625" style="212"/>
    <col min="8193" max="8193" width="35.140625" style="212" customWidth="1"/>
    <col min="8194" max="8195" width="13.7109375" style="212" customWidth="1"/>
    <col min="8196" max="8197" width="18.7109375" style="212" customWidth="1"/>
    <col min="8198" max="8448" width="9.140625" style="212"/>
    <col min="8449" max="8449" width="35.140625" style="212" customWidth="1"/>
    <col min="8450" max="8451" width="13.7109375" style="212" customWidth="1"/>
    <col min="8452" max="8453" width="18.7109375" style="212" customWidth="1"/>
    <col min="8454" max="8704" width="9.140625" style="212"/>
    <col min="8705" max="8705" width="35.140625" style="212" customWidth="1"/>
    <col min="8706" max="8707" width="13.7109375" style="212" customWidth="1"/>
    <col min="8708" max="8709" width="18.7109375" style="212" customWidth="1"/>
    <col min="8710" max="8960" width="9.140625" style="212"/>
    <col min="8961" max="8961" width="35.140625" style="212" customWidth="1"/>
    <col min="8962" max="8963" width="13.7109375" style="212" customWidth="1"/>
    <col min="8964" max="8965" width="18.7109375" style="212" customWidth="1"/>
    <col min="8966" max="9216" width="9.140625" style="212"/>
    <col min="9217" max="9217" width="35.140625" style="212" customWidth="1"/>
    <col min="9218" max="9219" width="13.7109375" style="212" customWidth="1"/>
    <col min="9220" max="9221" width="18.7109375" style="212" customWidth="1"/>
    <col min="9222" max="9472" width="9.140625" style="212"/>
    <col min="9473" max="9473" width="35.140625" style="212" customWidth="1"/>
    <col min="9474" max="9475" width="13.7109375" style="212" customWidth="1"/>
    <col min="9476" max="9477" width="18.7109375" style="212" customWidth="1"/>
    <col min="9478" max="9728" width="9.140625" style="212"/>
    <col min="9729" max="9729" width="35.140625" style="212" customWidth="1"/>
    <col min="9730" max="9731" width="13.7109375" style="212" customWidth="1"/>
    <col min="9732" max="9733" width="18.7109375" style="212" customWidth="1"/>
    <col min="9734" max="9984" width="9.140625" style="212"/>
    <col min="9985" max="9985" width="35.140625" style="212" customWidth="1"/>
    <col min="9986" max="9987" width="13.7109375" style="212" customWidth="1"/>
    <col min="9988" max="9989" width="18.7109375" style="212" customWidth="1"/>
    <col min="9990" max="10240" width="9.140625" style="212"/>
    <col min="10241" max="10241" width="35.140625" style="212" customWidth="1"/>
    <col min="10242" max="10243" width="13.7109375" style="212" customWidth="1"/>
    <col min="10244" max="10245" width="18.7109375" style="212" customWidth="1"/>
    <col min="10246" max="10496" width="9.140625" style="212"/>
    <col min="10497" max="10497" width="35.140625" style="212" customWidth="1"/>
    <col min="10498" max="10499" width="13.7109375" style="212" customWidth="1"/>
    <col min="10500" max="10501" width="18.7109375" style="212" customWidth="1"/>
    <col min="10502" max="10752" width="9.140625" style="212"/>
    <col min="10753" max="10753" width="35.140625" style="212" customWidth="1"/>
    <col min="10754" max="10755" width="13.7109375" style="212" customWidth="1"/>
    <col min="10756" max="10757" width="18.7109375" style="212" customWidth="1"/>
    <col min="10758" max="11008" width="9.140625" style="212"/>
    <col min="11009" max="11009" width="35.140625" style="212" customWidth="1"/>
    <col min="11010" max="11011" width="13.7109375" style="212" customWidth="1"/>
    <col min="11012" max="11013" width="18.7109375" style="212" customWidth="1"/>
    <col min="11014" max="11264" width="9.140625" style="212"/>
    <col min="11265" max="11265" width="35.140625" style="212" customWidth="1"/>
    <col min="11266" max="11267" width="13.7109375" style="212" customWidth="1"/>
    <col min="11268" max="11269" width="18.7109375" style="212" customWidth="1"/>
    <col min="11270" max="11520" width="9.140625" style="212"/>
    <col min="11521" max="11521" width="35.140625" style="212" customWidth="1"/>
    <col min="11522" max="11523" width="13.7109375" style="212" customWidth="1"/>
    <col min="11524" max="11525" width="18.7109375" style="212" customWidth="1"/>
    <col min="11526" max="11776" width="9.140625" style="212"/>
    <col min="11777" max="11777" width="35.140625" style="212" customWidth="1"/>
    <col min="11778" max="11779" width="13.7109375" style="212" customWidth="1"/>
    <col min="11780" max="11781" width="18.7109375" style="212" customWidth="1"/>
    <col min="11782" max="12032" width="9.140625" style="212"/>
    <col min="12033" max="12033" width="35.140625" style="212" customWidth="1"/>
    <col min="12034" max="12035" width="13.7109375" style="212" customWidth="1"/>
    <col min="12036" max="12037" width="18.7109375" style="212" customWidth="1"/>
    <col min="12038" max="12288" width="9.140625" style="212"/>
    <col min="12289" max="12289" width="35.140625" style="212" customWidth="1"/>
    <col min="12290" max="12291" width="13.7109375" style="212" customWidth="1"/>
    <col min="12292" max="12293" width="18.7109375" style="212" customWidth="1"/>
    <col min="12294" max="12544" width="9.140625" style="212"/>
    <col min="12545" max="12545" width="35.140625" style="212" customWidth="1"/>
    <col min="12546" max="12547" width="13.7109375" style="212" customWidth="1"/>
    <col min="12548" max="12549" width="18.7109375" style="212" customWidth="1"/>
    <col min="12550" max="12800" width="9.140625" style="212"/>
    <col min="12801" max="12801" width="35.140625" style="212" customWidth="1"/>
    <col min="12802" max="12803" width="13.7109375" style="212" customWidth="1"/>
    <col min="12804" max="12805" width="18.7109375" style="212" customWidth="1"/>
    <col min="12806" max="13056" width="9.140625" style="212"/>
    <col min="13057" max="13057" width="35.140625" style="212" customWidth="1"/>
    <col min="13058" max="13059" width="13.7109375" style="212" customWidth="1"/>
    <col min="13060" max="13061" width="18.7109375" style="212" customWidth="1"/>
    <col min="13062" max="13312" width="9.140625" style="212"/>
    <col min="13313" max="13313" width="35.140625" style="212" customWidth="1"/>
    <col min="13314" max="13315" width="13.7109375" style="212" customWidth="1"/>
    <col min="13316" max="13317" width="18.7109375" style="212" customWidth="1"/>
    <col min="13318" max="13568" width="9.140625" style="212"/>
    <col min="13569" max="13569" width="35.140625" style="212" customWidth="1"/>
    <col min="13570" max="13571" width="13.7109375" style="212" customWidth="1"/>
    <col min="13572" max="13573" width="18.7109375" style="212" customWidth="1"/>
    <col min="13574" max="13824" width="9.140625" style="212"/>
    <col min="13825" max="13825" width="35.140625" style="212" customWidth="1"/>
    <col min="13826" max="13827" width="13.7109375" style="212" customWidth="1"/>
    <col min="13828" max="13829" width="18.7109375" style="212" customWidth="1"/>
    <col min="13830" max="14080" width="9.140625" style="212"/>
    <col min="14081" max="14081" width="35.140625" style="212" customWidth="1"/>
    <col min="14082" max="14083" width="13.7109375" style="212" customWidth="1"/>
    <col min="14084" max="14085" width="18.7109375" style="212" customWidth="1"/>
    <col min="14086" max="14336" width="9.140625" style="212"/>
    <col min="14337" max="14337" width="35.140625" style="212" customWidth="1"/>
    <col min="14338" max="14339" width="13.7109375" style="212" customWidth="1"/>
    <col min="14340" max="14341" width="18.7109375" style="212" customWidth="1"/>
    <col min="14342" max="14592" width="9.140625" style="212"/>
    <col min="14593" max="14593" width="35.140625" style="212" customWidth="1"/>
    <col min="14594" max="14595" width="13.7109375" style="212" customWidth="1"/>
    <col min="14596" max="14597" width="18.7109375" style="212" customWidth="1"/>
    <col min="14598" max="14848" width="9.140625" style="212"/>
    <col min="14849" max="14849" width="35.140625" style="212" customWidth="1"/>
    <col min="14850" max="14851" width="13.7109375" style="212" customWidth="1"/>
    <col min="14852" max="14853" width="18.7109375" style="212" customWidth="1"/>
    <col min="14854" max="15104" width="9.140625" style="212"/>
    <col min="15105" max="15105" width="35.140625" style="212" customWidth="1"/>
    <col min="15106" max="15107" width="13.7109375" style="212" customWidth="1"/>
    <col min="15108" max="15109" width="18.7109375" style="212" customWidth="1"/>
    <col min="15110" max="15360" width="9.140625" style="212"/>
    <col min="15361" max="15361" width="35.140625" style="212" customWidth="1"/>
    <col min="15362" max="15363" width="13.7109375" style="212" customWidth="1"/>
    <col min="15364" max="15365" width="18.7109375" style="212" customWidth="1"/>
    <col min="15366" max="15616" width="9.140625" style="212"/>
    <col min="15617" max="15617" width="35.140625" style="212" customWidth="1"/>
    <col min="15618" max="15619" width="13.7109375" style="212" customWidth="1"/>
    <col min="15620" max="15621" width="18.7109375" style="212" customWidth="1"/>
    <col min="15622" max="15872" width="9.140625" style="212"/>
    <col min="15873" max="15873" width="35.140625" style="212" customWidth="1"/>
    <col min="15874" max="15875" width="13.7109375" style="212" customWidth="1"/>
    <col min="15876" max="15877" width="18.7109375" style="212" customWidth="1"/>
    <col min="15878" max="16128" width="9.140625" style="212"/>
    <col min="16129" max="16129" width="35.140625" style="212" customWidth="1"/>
    <col min="16130" max="16131" width="13.7109375" style="212" customWidth="1"/>
    <col min="16132" max="16133" width="18.7109375" style="212" customWidth="1"/>
    <col min="16134" max="16384" width="9.140625" style="212"/>
  </cols>
  <sheetData>
    <row r="1" spans="1:7">
      <c r="A1" s="292" t="s">
        <v>291</v>
      </c>
      <c r="B1" s="293"/>
      <c r="C1" s="293"/>
      <c r="D1" s="293"/>
      <c r="E1" s="293"/>
      <c r="F1" s="293"/>
    </row>
    <row r="2" spans="1:7">
      <c r="A2" s="292" t="s">
        <v>290</v>
      </c>
      <c r="B2" s="293"/>
      <c r="C2" s="293"/>
      <c r="D2" s="293"/>
      <c r="E2" s="293"/>
      <c r="F2" s="293"/>
    </row>
    <row r="3" spans="1:7">
      <c r="A3" s="292" t="s">
        <v>414</v>
      </c>
      <c r="B3" s="293"/>
      <c r="C3" s="293"/>
      <c r="D3" s="293"/>
      <c r="E3" s="293"/>
      <c r="F3" s="293"/>
    </row>
    <row r="4" spans="1:7">
      <c r="A4" s="218" t="s">
        <v>72</v>
      </c>
      <c r="B4" s="292" t="s">
        <v>73</v>
      </c>
      <c r="C4" s="293"/>
      <c r="D4" s="293"/>
      <c r="E4" s="293"/>
      <c r="F4" s="293"/>
    </row>
    <row r="5" spans="1:7">
      <c r="A5" s="218" t="s">
        <v>408</v>
      </c>
      <c r="B5" s="292" t="s">
        <v>287</v>
      </c>
      <c r="C5" s="293"/>
      <c r="D5" s="293"/>
      <c r="E5" s="293"/>
      <c r="F5" s="293"/>
    </row>
    <row r="6" spans="1:7">
      <c r="A6" s="218" t="s">
        <v>293</v>
      </c>
      <c r="B6" s="219" t="s">
        <v>76</v>
      </c>
    </row>
    <row r="7" spans="1:7">
      <c r="A7" s="220" t="s">
        <v>7</v>
      </c>
      <c r="B7" s="220" t="s">
        <v>77</v>
      </c>
      <c r="C7" s="220" t="s">
        <v>78</v>
      </c>
      <c r="D7" s="220" t="s">
        <v>285</v>
      </c>
      <c r="E7" s="220" t="s">
        <v>284</v>
      </c>
      <c r="G7" s="212" t="s">
        <v>416</v>
      </c>
    </row>
    <row r="8" spans="1:7">
      <c r="A8" s="292" t="s">
        <v>283</v>
      </c>
      <c r="B8" s="293"/>
      <c r="C8" s="293"/>
      <c r="D8" s="293"/>
      <c r="E8" s="293"/>
    </row>
    <row r="9" spans="1:7">
      <c r="A9" s="219" t="s">
        <v>81</v>
      </c>
      <c r="B9" s="221">
        <v>0</v>
      </c>
      <c r="C9" s="221">
        <v>0</v>
      </c>
      <c r="D9" s="221">
        <v>0</v>
      </c>
      <c r="E9" s="221">
        <v>0</v>
      </c>
    </row>
    <row r="10" spans="1:7">
      <c r="A10" s="219" t="s">
        <v>82</v>
      </c>
      <c r="B10" s="221">
        <v>0</v>
      </c>
      <c r="C10" s="221">
        <v>0</v>
      </c>
      <c r="D10" s="221">
        <v>0</v>
      </c>
      <c r="E10" s="221">
        <v>0</v>
      </c>
    </row>
    <row r="11" spans="1:7">
      <c r="A11" s="219" t="s">
        <v>83</v>
      </c>
    </row>
    <row r="12" spans="1:7">
      <c r="A12" s="219" t="s">
        <v>84</v>
      </c>
      <c r="B12" s="221">
        <v>0</v>
      </c>
      <c r="C12" s="221">
        <v>0</v>
      </c>
      <c r="D12" s="221">
        <v>0</v>
      </c>
      <c r="E12" s="221">
        <v>0</v>
      </c>
    </row>
    <row r="13" spans="1:7">
      <c r="A13" s="219" t="s">
        <v>85</v>
      </c>
      <c r="B13" s="221">
        <v>0</v>
      </c>
      <c r="C13" s="221">
        <v>0</v>
      </c>
      <c r="D13" s="221">
        <v>0</v>
      </c>
      <c r="E13" s="221">
        <v>0</v>
      </c>
    </row>
    <row r="14" spans="1:7">
      <c r="A14" s="219" t="s">
        <v>86</v>
      </c>
      <c r="B14" s="221">
        <v>0</v>
      </c>
      <c r="C14" s="221">
        <v>0</v>
      </c>
      <c r="D14" s="221">
        <v>0</v>
      </c>
      <c r="E14" s="221">
        <v>0</v>
      </c>
    </row>
    <row r="15" spans="1:7">
      <c r="A15" s="219" t="s">
        <v>87</v>
      </c>
      <c r="B15" s="221">
        <v>0</v>
      </c>
      <c r="C15" s="221">
        <v>0</v>
      </c>
      <c r="D15" s="221">
        <v>0</v>
      </c>
      <c r="E15" s="221">
        <v>0</v>
      </c>
    </row>
    <row r="16" spans="1:7">
      <c r="A16" s="219" t="s">
        <v>241</v>
      </c>
      <c r="B16" s="221">
        <v>41325</v>
      </c>
      <c r="C16" s="221">
        <v>0.49196000000000001</v>
      </c>
      <c r="D16" s="221">
        <v>72.400000000000006</v>
      </c>
      <c r="E16" s="221">
        <v>72.34</v>
      </c>
    </row>
    <row r="17" spans="1:5">
      <c r="A17" s="219" t="s">
        <v>89</v>
      </c>
      <c r="B17" s="221">
        <v>96.96</v>
      </c>
      <c r="C17" s="221">
        <v>1.16E-3</v>
      </c>
      <c r="D17" s="221">
        <v>0.17</v>
      </c>
      <c r="E17" s="221">
        <v>0.17</v>
      </c>
    </row>
    <row r="18" spans="1:5">
      <c r="A18" s="219" t="s">
        <v>242</v>
      </c>
      <c r="B18" s="221">
        <v>0</v>
      </c>
      <c r="C18" s="221">
        <v>0</v>
      </c>
      <c r="D18" s="221">
        <v>0</v>
      </c>
      <c r="E18" s="221">
        <v>0</v>
      </c>
    </row>
    <row r="19" spans="1:5">
      <c r="A19" s="219" t="s">
        <v>91</v>
      </c>
      <c r="B19" s="221">
        <v>0</v>
      </c>
      <c r="C19" s="221">
        <v>0</v>
      </c>
      <c r="D19" s="221">
        <v>0</v>
      </c>
      <c r="E19" s="221">
        <v>0</v>
      </c>
    </row>
    <row r="20" spans="1:5">
      <c r="A20" s="219" t="s">
        <v>92</v>
      </c>
      <c r="B20" s="221">
        <v>0</v>
      </c>
      <c r="C20" s="221">
        <v>0</v>
      </c>
      <c r="D20" s="221">
        <v>0</v>
      </c>
      <c r="E20" s="221">
        <v>0</v>
      </c>
    </row>
    <row r="21" spans="1:5">
      <c r="A21" s="219" t="s">
        <v>243</v>
      </c>
      <c r="B21" s="221">
        <v>0</v>
      </c>
      <c r="C21" s="221">
        <v>0</v>
      </c>
      <c r="D21" s="221">
        <v>0</v>
      </c>
      <c r="E21" s="221">
        <v>0</v>
      </c>
    </row>
    <row r="22" spans="1:5">
      <c r="A22" s="219" t="s">
        <v>244</v>
      </c>
    </row>
    <row r="23" spans="1:5">
      <c r="A23" s="219" t="s">
        <v>245</v>
      </c>
      <c r="B23" s="221">
        <v>1302.75</v>
      </c>
      <c r="C23" s="221">
        <v>1.5520000000000001E-2</v>
      </c>
      <c r="D23" s="221">
        <v>2.2799999999999998</v>
      </c>
      <c r="E23" s="221">
        <v>2.2799999999999998</v>
      </c>
    </row>
    <row r="24" spans="1:5">
      <c r="A24" s="219" t="s">
        <v>246</v>
      </c>
      <c r="B24" s="221">
        <v>0</v>
      </c>
      <c r="C24" s="221">
        <v>0</v>
      </c>
      <c r="D24" s="221">
        <v>0</v>
      </c>
      <c r="E24" s="221">
        <v>0</v>
      </c>
    </row>
    <row r="25" spans="1:5">
      <c r="A25" s="219" t="s">
        <v>247</v>
      </c>
      <c r="B25" s="221">
        <v>0</v>
      </c>
      <c r="C25" s="221">
        <v>0</v>
      </c>
      <c r="D25" s="221">
        <v>0</v>
      </c>
      <c r="E25" s="221">
        <v>0</v>
      </c>
    </row>
    <row r="26" spans="1:5">
      <c r="A26" s="219" t="s">
        <v>248</v>
      </c>
      <c r="B26" s="221">
        <v>0</v>
      </c>
      <c r="C26" s="221">
        <v>0</v>
      </c>
      <c r="D26" s="221">
        <v>0</v>
      </c>
      <c r="E26" s="221">
        <v>0</v>
      </c>
    </row>
    <row r="27" spans="1:5">
      <c r="A27" s="218" t="s">
        <v>219</v>
      </c>
      <c r="B27" s="222">
        <v>42724.71</v>
      </c>
      <c r="C27" s="222">
        <v>0.50863999999999998</v>
      </c>
      <c r="D27" s="222">
        <v>74.849999999999994</v>
      </c>
      <c r="E27" s="222">
        <v>74.790000000000006</v>
      </c>
    </row>
    <row r="28" spans="1:5">
      <c r="A28" s="292" t="s">
        <v>105</v>
      </c>
      <c r="B28" s="293"/>
      <c r="C28" s="293"/>
      <c r="D28" s="293"/>
      <c r="E28" s="293"/>
    </row>
    <row r="29" spans="1:5">
      <c r="A29" s="219" t="s">
        <v>249</v>
      </c>
      <c r="B29" s="221">
        <v>12000</v>
      </c>
      <c r="C29" s="221">
        <v>0.14285999999999999</v>
      </c>
      <c r="D29" s="221">
        <v>21.02</v>
      </c>
      <c r="E29" s="221">
        <v>21.01</v>
      </c>
    </row>
    <row r="30" spans="1:5">
      <c r="A30" s="219" t="s">
        <v>250</v>
      </c>
      <c r="B30" s="221">
        <v>1281.74</v>
      </c>
      <c r="C30" s="221">
        <v>1.5259999999999999E-2</v>
      </c>
      <c r="D30" s="221">
        <v>2.25</v>
      </c>
      <c r="E30" s="221">
        <v>2.2400000000000002</v>
      </c>
    </row>
    <row r="31" spans="1:5">
      <c r="A31" s="219" t="s">
        <v>251</v>
      </c>
      <c r="B31" s="221">
        <v>0</v>
      </c>
      <c r="C31" s="221">
        <v>0</v>
      </c>
      <c r="D31" s="221">
        <v>0</v>
      </c>
      <c r="E31" s="221">
        <v>0</v>
      </c>
    </row>
    <row r="32" spans="1:5">
      <c r="A32" s="219" t="s">
        <v>252</v>
      </c>
      <c r="B32" s="221">
        <v>0</v>
      </c>
      <c r="C32" s="221">
        <v>0</v>
      </c>
      <c r="D32" s="221">
        <v>0</v>
      </c>
      <c r="E32" s="221">
        <v>0</v>
      </c>
    </row>
    <row r="33" spans="1:5">
      <c r="A33" s="219" t="s">
        <v>253</v>
      </c>
      <c r="B33" s="221">
        <v>85.45</v>
      </c>
      <c r="C33" s="221">
        <v>1.0200000000000001E-3</v>
      </c>
      <c r="D33" s="221">
        <v>0.15</v>
      </c>
      <c r="E33" s="221">
        <v>0.15</v>
      </c>
    </row>
    <row r="34" spans="1:5">
      <c r="A34" s="219" t="s">
        <v>254</v>
      </c>
      <c r="B34" s="221">
        <v>0</v>
      </c>
      <c r="C34" s="221">
        <v>0</v>
      </c>
      <c r="D34" s="221">
        <v>0</v>
      </c>
      <c r="E34" s="221">
        <v>0</v>
      </c>
    </row>
    <row r="35" spans="1:5">
      <c r="A35" s="219" t="s">
        <v>255</v>
      </c>
      <c r="B35" s="221">
        <v>0</v>
      </c>
      <c r="C35" s="221">
        <v>0</v>
      </c>
      <c r="D35" s="221">
        <v>0</v>
      </c>
      <c r="E35" s="221">
        <v>0</v>
      </c>
    </row>
    <row r="36" spans="1:5">
      <c r="A36" s="219" t="s">
        <v>256</v>
      </c>
      <c r="B36" s="221">
        <v>0</v>
      </c>
      <c r="C36" s="221">
        <v>0</v>
      </c>
      <c r="D36" s="221">
        <v>0</v>
      </c>
      <c r="E36" s="221">
        <v>0</v>
      </c>
    </row>
    <row r="37" spans="1:5">
      <c r="A37" s="219" t="s">
        <v>397</v>
      </c>
      <c r="B37" s="221">
        <v>0</v>
      </c>
      <c r="C37" s="221">
        <v>0</v>
      </c>
      <c r="D37" s="221">
        <v>0</v>
      </c>
      <c r="E37" s="221">
        <v>0</v>
      </c>
    </row>
    <row r="38" spans="1:5">
      <c r="A38" s="219" t="s">
        <v>117</v>
      </c>
      <c r="B38" s="221">
        <v>301.14</v>
      </c>
      <c r="C38" s="221">
        <v>3.5899999999999999E-3</v>
      </c>
      <c r="D38" s="221">
        <v>0.53</v>
      </c>
      <c r="E38" s="221">
        <v>0.53</v>
      </c>
    </row>
    <row r="39" spans="1:5">
      <c r="A39" s="218" t="s">
        <v>119</v>
      </c>
      <c r="B39" s="222">
        <v>13668.33</v>
      </c>
      <c r="C39" s="222">
        <v>0.16273000000000001</v>
      </c>
      <c r="D39" s="222">
        <v>23.95</v>
      </c>
      <c r="E39" s="222">
        <v>23.93</v>
      </c>
    </row>
    <row r="40" spans="1:5">
      <c r="A40" s="292" t="s">
        <v>30</v>
      </c>
      <c r="B40" s="293"/>
      <c r="C40" s="293"/>
      <c r="D40" s="293"/>
      <c r="E40" s="293"/>
    </row>
    <row r="41" spans="1:5">
      <c r="A41" s="219" t="s">
        <v>258</v>
      </c>
      <c r="B41" s="221">
        <v>685.26</v>
      </c>
      <c r="C41" s="221">
        <v>8.1600000000000006E-3</v>
      </c>
      <c r="D41" s="221">
        <v>1.2</v>
      </c>
      <c r="E41" s="221">
        <v>1.2</v>
      </c>
    </row>
    <row r="42" spans="1:5">
      <c r="A42" s="218" t="s">
        <v>121</v>
      </c>
      <c r="B42" s="222">
        <v>685.26</v>
      </c>
      <c r="C42" s="222">
        <v>8.1600000000000006E-3</v>
      </c>
      <c r="D42" s="222">
        <v>1.2</v>
      </c>
      <c r="E42" s="222">
        <v>1.2</v>
      </c>
    </row>
    <row r="43" spans="1:5">
      <c r="A43" s="218" t="s">
        <v>122</v>
      </c>
      <c r="B43" s="222">
        <v>57078.3</v>
      </c>
      <c r="C43" s="222">
        <v>0.67952999999999997</v>
      </c>
      <c r="D43" s="222">
        <v>100</v>
      </c>
      <c r="E43" s="222">
        <v>99.92</v>
      </c>
    </row>
    <row r="44" spans="1:5">
      <c r="A44" s="292" t="s">
        <v>123</v>
      </c>
      <c r="B44" s="293"/>
      <c r="C44" s="293"/>
      <c r="D44" s="293"/>
      <c r="E44" s="293"/>
    </row>
    <row r="45" spans="1:5">
      <c r="A45" s="219" t="s">
        <v>259</v>
      </c>
      <c r="B45" s="221">
        <v>0</v>
      </c>
      <c r="C45" s="221">
        <v>0</v>
      </c>
      <c r="D45" s="221">
        <v>0</v>
      </c>
      <c r="E45" s="221">
        <v>0</v>
      </c>
    </row>
    <row r="46" spans="1:5">
      <c r="A46" s="219" t="s">
        <v>260</v>
      </c>
      <c r="B46" s="221">
        <v>0</v>
      </c>
      <c r="C46" s="221">
        <v>0</v>
      </c>
      <c r="D46" s="221">
        <v>0</v>
      </c>
      <c r="E46" s="221">
        <v>0</v>
      </c>
    </row>
    <row r="47" spans="1:5">
      <c r="A47" s="219" t="s">
        <v>261</v>
      </c>
      <c r="B47" s="221">
        <v>0</v>
      </c>
      <c r="C47" s="221">
        <v>0</v>
      </c>
      <c r="D47" s="221">
        <v>0</v>
      </c>
      <c r="E47" s="221">
        <v>0</v>
      </c>
    </row>
    <row r="48" spans="1:5">
      <c r="A48" s="218" t="s">
        <v>127</v>
      </c>
      <c r="B48" s="222">
        <v>0</v>
      </c>
      <c r="C48" s="222">
        <v>0</v>
      </c>
      <c r="D48" s="222">
        <v>0</v>
      </c>
      <c r="E48" s="222">
        <v>0</v>
      </c>
    </row>
    <row r="49" spans="1:5">
      <c r="A49" s="292" t="s">
        <v>128</v>
      </c>
      <c r="B49" s="293"/>
      <c r="C49" s="293"/>
      <c r="D49" s="293"/>
      <c r="E49" s="293"/>
    </row>
    <row r="50" spans="1:5" ht="22.5">
      <c r="A50" s="219" t="s">
        <v>262</v>
      </c>
      <c r="B50" s="221">
        <v>0</v>
      </c>
      <c r="C50" s="221">
        <v>0</v>
      </c>
      <c r="D50" s="221">
        <v>0</v>
      </c>
      <c r="E50" s="221">
        <v>0</v>
      </c>
    </row>
    <row r="51" spans="1:5">
      <c r="A51" s="219" t="s">
        <v>263</v>
      </c>
      <c r="B51" s="221">
        <v>44.2</v>
      </c>
      <c r="C51" s="221">
        <v>5.2999999999999998E-4</v>
      </c>
      <c r="D51" s="221">
        <v>0.08</v>
      </c>
      <c r="E51" s="221">
        <v>0.08</v>
      </c>
    </row>
    <row r="52" spans="1:5">
      <c r="A52" s="219" t="s">
        <v>264</v>
      </c>
      <c r="B52" s="221">
        <v>0</v>
      </c>
      <c r="C52" s="221">
        <v>0</v>
      </c>
      <c r="D52" s="221">
        <v>0</v>
      </c>
      <c r="E52" s="221">
        <v>0</v>
      </c>
    </row>
    <row r="53" spans="1:5">
      <c r="A53" s="219" t="s">
        <v>265</v>
      </c>
      <c r="B53" s="221">
        <v>0</v>
      </c>
      <c r="C53" s="221">
        <v>0</v>
      </c>
      <c r="D53" s="221">
        <v>0</v>
      </c>
      <c r="E53" s="221">
        <v>0</v>
      </c>
    </row>
    <row r="54" spans="1:5">
      <c r="A54" s="218" t="s">
        <v>132</v>
      </c>
      <c r="B54" s="222">
        <v>44.2</v>
      </c>
      <c r="C54" s="222">
        <v>5.2999999999999998E-4</v>
      </c>
      <c r="D54" s="222">
        <v>0.08</v>
      </c>
      <c r="E54" s="222">
        <v>0.08</v>
      </c>
    </row>
    <row r="55" spans="1:5">
      <c r="A55" s="218" t="s">
        <v>133</v>
      </c>
      <c r="B55" s="222">
        <v>44.2</v>
      </c>
      <c r="C55" s="222">
        <v>5.2999999999999998E-4</v>
      </c>
      <c r="D55" s="222">
        <v>0.08</v>
      </c>
      <c r="E55" s="222">
        <v>0.08</v>
      </c>
    </row>
    <row r="56" spans="1:5">
      <c r="A56" s="218" t="s">
        <v>134</v>
      </c>
      <c r="B56" s="222">
        <v>57122.5</v>
      </c>
      <c r="C56" s="222">
        <v>0.68006</v>
      </c>
      <c r="D56" s="222">
        <v>100.08</v>
      </c>
      <c r="E56" s="222">
        <v>100</v>
      </c>
    </row>
    <row r="57" spans="1:5">
      <c r="A57" s="292" t="s">
        <v>135</v>
      </c>
      <c r="B57" s="293"/>
      <c r="C57" s="293"/>
      <c r="D57" s="293"/>
      <c r="E57" s="293"/>
    </row>
    <row r="58" spans="1:5">
      <c r="A58" s="219" t="s">
        <v>136</v>
      </c>
      <c r="B58" s="221">
        <v>0</v>
      </c>
      <c r="C58" s="221">
        <v>0</v>
      </c>
      <c r="D58" s="221">
        <v>0</v>
      </c>
      <c r="E58" s="221">
        <v>0</v>
      </c>
    </row>
    <row r="59" spans="1:5">
      <c r="A59" s="219" t="s">
        <v>137</v>
      </c>
      <c r="B59" s="221">
        <v>0</v>
      </c>
      <c r="C59" s="221">
        <v>0</v>
      </c>
      <c r="D59" s="221">
        <v>0</v>
      </c>
      <c r="E59" s="221">
        <v>0</v>
      </c>
    </row>
    <row r="60" spans="1:5">
      <c r="A60" s="218" t="s">
        <v>282</v>
      </c>
      <c r="B60" s="222">
        <v>0</v>
      </c>
      <c r="C60" s="222">
        <v>0</v>
      </c>
      <c r="D60" s="222">
        <v>0</v>
      </c>
      <c r="E60" s="222">
        <v>0</v>
      </c>
    </row>
    <row r="61" spans="1:5">
      <c r="A61" s="218" t="s">
        <v>140</v>
      </c>
      <c r="B61" s="222">
        <v>57122.5</v>
      </c>
      <c r="C61" s="222">
        <v>0.68006</v>
      </c>
      <c r="D61" s="222">
        <v>100.08</v>
      </c>
      <c r="E61" s="222">
        <v>100</v>
      </c>
    </row>
    <row r="63" spans="1:5">
      <c r="A63" s="292" t="s">
        <v>409</v>
      </c>
      <c r="B63" s="293"/>
      <c r="C63" s="293"/>
      <c r="D63" s="293"/>
      <c r="E63" s="29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IJ72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75" customWidth="1"/>
    <col min="5" max="256" width="12.5703125" style="2"/>
    <col min="257" max="257" width="49.7109375" style="2" customWidth="1"/>
    <col min="258" max="259" width="13.7109375" style="2" customWidth="1"/>
    <col min="260" max="260" width="9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9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9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9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9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9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9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9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9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9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9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9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9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9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9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9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9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9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9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9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9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9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9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9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9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9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9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9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9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9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9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9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9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9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9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9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9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9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9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9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9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9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9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9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9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9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9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9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9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9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9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9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9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9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9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9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9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9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9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9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9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9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9.42578125" style="2" customWidth="1"/>
    <col min="16133" max="16384" width="12.5703125" style="2"/>
  </cols>
  <sheetData>
    <row r="1" spans="1:4">
      <c r="A1" s="1" t="s">
        <v>53</v>
      </c>
      <c r="B1" s="1"/>
      <c r="C1" s="1"/>
      <c r="D1" s="74"/>
    </row>
    <row r="2" spans="1:4">
      <c r="A2" s="1" t="s">
        <v>229</v>
      </c>
      <c r="B2" s="1"/>
      <c r="C2" s="1"/>
      <c r="D2" s="74"/>
    </row>
    <row r="3" spans="1:4">
      <c r="A3" s="1" t="s">
        <v>55</v>
      </c>
      <c r="B3" s="1"/>
      <c r="C3" s="1"/>
      <c r="D3" s="74"/>
    </row>
    <row r="4" spans="1:4">
      <c r="A4" s="1" t="s">
        <v>234</v>
      </c>
      <c r="B4" s="1"/>
      <c r="C4" s="1"/>
      <c r="D4" s="74"/>
    </row>
    <row r="5" spans="1:4" ht="13.5" thickBot="1">
      <c r="A5" s="3" t="s">
        <v>3</v>
      </c>
      <c r="B5" s="4">
        <v>3360</v>
      </c>
      <c r="C5" s="5" t="s">
        <v>213</v>
      </c>
    </row>
    <row r="6" spans="1:4">
      <c r="A6" s="6"/>
      <c r="B6" s="7" t="s">
        <v>5</v>
      </c>
      <c r="C6" s="8">
        <v>42917</v>
      </c>
      <c r="D6" s="76" t="s">
        <v>6</v>
      </c>
    </row>
    <row r="7" spans="1:4">
      <c r="A7" s="9" t="s">
        <v>7</v>
      </c>
      <c r="D7" s="77" t="s">
        <v>8</v>
      </c>
    </row>
    <row r="8" spans="1:4" ht="13.5" thickBot="1">
      <c r="A8" s="10"/>
      <c r="B8" s="11" t="s">
        <v>214</v>
      </c>
      <c r="C8" s="11" t="s">
        <v>10</v>
      </c>
      <c r="D8" s="78" t="s">
        <v>11</v>
      </c>
    </row>
    <row r="9" spans="1:4">
      <c r="A9" s="9" t="s">
        <v>12</v>
      </c>
    </row>
    <row r="10" spans="1:4">
      <c r="A10" s="12" t="s">
        <v>150</v>
      </c>
      <c r="B10" s="2">
        <v>0</v>
      </c>
      <c r="C10" s="2">
        <v>0</v>
      </c>
      <c r="D10" s="79">
        <v>0</v>
      </c>
    </row>
    <row r="11" spans="1:4">
      <c r="A11" s="12" t="s">
        <v>151</v>
      </c>
      <c r="B11" s="2">
        <v>0</v>
      </c>
      <c r="C11" s="2">
        <v>0</v>
      </c>
      <c r="D11" s="79">
        <v>0</v>
      </c>
    </row>
    <row r="12" spans="1:4">
      <c r="A12" s="12" t="s">
        <v>152</v>
      </c>
      <c r="D12" s="79"/>
    </row>
    <row r="13" spans="1:4">
      <c r="A13" s="12" t="s">
        <v>153</v>
      </c>
      <c r="B13" s="2">
        <v>0</v>
      </c>
      <c r="C13" s="2">
        <v>0</v>
      </c>
      <c r="D13" s="79">
        <v>0</v>
      </c>
    </row>
    <row r="14" spans="1:4">
      <c r="A14" s="12" t="s">
        <v>154</v>
      </c>
      <c r="B14" s="2">
        <v>0</v>
      </c>
      <c r="C14" s="2">
        <v>0</v>
      </c>
      <c r="D14" s="79">
        <v>0</v>
      </c>
    </row>
    <row r="15" spans="1:4">
      <c r="A15" s="12" t="s">
        <v>155</v>
      </c>
      <c r="B15" s="2">
        <v>0</v>
      </c>
      <c r="C15" s="2">
        <v>0</v>
      </c>
      <c r="D15" s="79">
        <v>0</v>
      </c>
    </row>
    <row r="16" spans="1:4">
      <c r="A16" s="12" t="s">
        <v>156</v>
      </c>
      <c r="B16" s="2">
        <v>0</v>
      </c>
      <c r="C16" s="2">
        <v>0</v>
      </c>
      <c r="D16" s="79">
        <v>0</v>
      </c>
    </row>
    <row r="17" spans="1:4">
      <c r="A17" s="5" t="s">
        <v>157</v>
      </c>
      <c r="B17" s="2">
        <v>3250</v>
      </c>
      <c r="C17" s="2">
        <v>0.96</v>
      </c>
      <c r="D17" s="79">
        <v>0.81610369697099749</v>
      </c>
    </row>
    <row r="18" spans="1:4">
      <c r="A18" s="5" t="s">
        <v>14</v>
      </c>
      <c r="B18" s="2">
        <v>37.479999999999997</v>
      </c>
      <c r="C18" s="2">
        <v>0.01</v>
      </c>
      <c r="D18" s="79">
        <v>9.4115589422993796E-3</v>
      </c>
    </row>
    <row r="19" spans="1:4">
      <c r="A19" s="5" t="s">
        <v>15</v>
      </c>
      <c r="B19" s="2">
        <v>0</v>
      </c>
      <c r="C19" s="2">
        <v>0</v>
      </c>
      <c r="D19" s="79">
        <v>0</v>
      </c>
    </row>
    <row r="20" spans="1:4">
      <c r="A20" s="5" t="s">
        <v>16</v>
      </c>
      <c r="B20" s="2">
        <v>0</v>
      </c>
      <c r="C20" s="2">
        <v>0</v>
      </c>
      <c r="D20" s="79">
        <v>0</v>
      </c>
    </row>
    <row r="21" spans="1:4">
      <c r="A21" s="5" t="s">
        <v>17</v>
      </c>
      <c r="B21" s="2">
        <v>0</v>
      </c>
      <c r="C21" s="2">
        <v>0</v>
      </c>
      <c r="D21" s="79">
        <v>0</v>
      </c>
    </row>
    <row r="22" spans="1:4">
      <c r="A22" s="5" t="s">
        <v>158</v>
      </c>
      <c r="B22" s="2">
        <v>0</v>
      </c>
      <c r="C22" s="2">
        <v>0</v>
      </c>
      <c r="D22" s="79">
        <v>0</v>
      </c>
    </row>
    <row r="23" spans="1:4">
      <c r="A23" s="5" t="s">
        <v>159</v>
      </c>
      <c r="B23" s="2">
        <v>0</v>
      </c>
      <c r="C23" s="2">
        <v>0</v>
      </c>
      <c r="D23" s="79">
        <v>0</v>
      </c>
    </row>
    <row r="24" spans="1:4">
      <c r="A24" s="5" t="s">
        <v>160</v>
      </c>
      <c r="D24" s="79"/>
    </row>
    <row r="25" spans="1:4">
      <c r="A25" s="5" t="s">
        <v>161</v>
      </c>
      <c r="B25" s="2">
        <v>0</v>
      </c>
      <c r="C25" s="2">
        <v>0</v>
      </c>
      <c r="D25" s="79">
        <v>0</v>
      </c>
    </row>
    <row r="26" spans="1:4">
      <c r="A26" s="5" t="s">
        <v>162</v>
      </c>
      <c r="B26" s="2">
        <v>123</v>
      </c>
      <c r="C26" s="2">
        <v>0.04</v>
      </c>
      <c r="D26" s="79">
        <v>3.0886386069979288E-2</v>
      </c>
    </row>
    <row r="27" spans="1:4">
      <c r="A27" s="5" t="s">
        <v>163</v>
      </c>
      <c r="B27" s="2">
        <v>0</v>
      </c>
      <c r="C27" s="2">
        <v>0</v>
      </c>
      <c r="D27" s="79">
        <v>0</v>
      </c>
    </row>
    <row r="28" spans="1:4">
      <c r="A28" s="5" t="s">
        <v>164</v>
      </c>
      <c r="B28" s="2">
        <v>0</v>
      </c>
      <c r="C28" s="2">
        <v>0</v>
      </c>
      <c r="D28" s="79">
        <v>0</v>
      </c>
    </row>
    <row r="29" spans="1:4">
      <c r="A29" s="5" t="s">
        <v>165</v>
      </c>
      <c r="B29" s="2">
        <v>0</v>
      </c>
      <c r="C29" s="2">
        <v>0</v>
      </c>
      <c r="D29" s="79">
        <v>0</v>
      </c>
    </row>
    <row r="30" spans="1:4">
      <c r="A30" s="5" t="s">
        <v>166</v>
      </c>
      <c r="B30" s="2">
        <v>0</v>
      </c>
      <c r="C30" s="2">
        <v>0</v>
      </c>
      <c r="D30" s="79">
        <v>0</v>
      </c>
    </row>
    <row r="31" spans="1:4">
      <c r="A31" s="5" t="s">
        <v>167</v>
      </c>
      <c r="B31" s="2">
        <v>0</v>
      </c>
      <c r="C31" s="2">
        <v>0</v>
      </c>
      <c r="D31" s="79">
        <v>0</v>
      </c>
    </row>
    <row r="32" spans="1:4">
      <c r="A32" s="5" t="s">
        <v>168</v>
      </c>
      <c r="B32" s="2">
        <v>0</v>
      </c>
      <c r="C32" s="2">
        <v>0</v>
      </c>
      <c r="D32" s="79">
        <v>0</v>
      </c>
    </row>
    <row r="33" spans="1:4">
      <c r="A33" s="5" t="s">
        <v>169</v>
      </c>
      <c r="B33" s="2">
        <v>0</v>
      </c>
      <c r="C33" s="2">
        <v>0</v>
      </c>
      <c r="D33" s="79">
        <v>0</v>
      </c>
    </row>
    <row r="34" spans="1:4">
      <c r="A34" s="14" t="s">
        <v>18</v>
      </c>
      <c r="B34" s="15">
        <v>3410.48</v>
      </c>
      <c r="C34" s="15">
        <v>1.01</v>
      </c>
      <c r="D34" s="80">
        <v>0.85640164198327617</v>
      </c>
    </row>
    <row r="35" spans="1:4">
      <c r="A35" s="17" t="s">
        <v>105</v>
      </c>
    </row>
    <row r="36" spans="1:4">
      <c r="A36" s="12" t="s">
        <v>170</v>
      </c>
      <c r="B36" s="2">
        <v>0</v>
      </c>
      <c r="C36" s="2">
        <v>0</v>
      </c>
      <c r="D36" s="79">
        <v>0</v>
      </c>
    </row>
    <row r="37" spans="1:4">
      <c r="A37" s="12" t="s">
        <v>171</v>
      </c>
      <c r="D37" s="79"/>
    </row>
    <row r="38" spans="1:4">
      <c r="A38" s="12" t="s">
        <v>172</v>
      </c>
      <c r="B38" s="2">
        <v>102.31</v>
      </c>
      <c r="C38" s="2">
        <v>0.03</v>
      </c>
      <c r="D38" s="79">
        <v>2.5690944380647E-2</v>
      </c>
    </row>
    <row r="39" spans="1:4">
      <c r="A39" s="12" t="s">
        <v>173</v>
      </c>
      <c r="B39" s="2">
        <v>0</v>
      </c>
      <c r="C39" s="2">
        <v>0</v>
      </c>
      <c r="D39" s="79">
        <v>0</v>
      </c>
    </row>
    <row r="40" spans="1:4">
      <c r="A40" s="12" t="s">
        <v>174</v>
      </c>
      <c r="B40" s="2">
        <v>0</v>
      </c>
      <c r="C40" s="2">
        <v>0</v>
      </c>
      <c r="D40" s="79">
        <v>0</v>
      </c>
    </row>
    <row r="41" spans="1:4">
      <c r="A41" s="12" t="s">
        <v>175</v>
      </c>
      <c r="B41" s="2">
        <v>0</v>
      </c>
      <c r="C41" s="2">
        <v>0</v>
      </c>
      <c r="D41" s="79">
        <v>0</v>
      </c>
    </row>
    <row r="42" spans="1:4">
      <c r="A42" s="5" t="s">
        <v>176</v>
      </c>
      <c r="B42" s="2">
        <v>0</v>
      </c>
      <c r="C42" s="2">
        <v>0</v>
      </c>
      <c r="D42" s="79">
        <v>0</v>
      </c>
    </row>
    <row r="43" spans="1:4">
      <c r="A43" s="12" t="s">
        <v>177</v>
      </c>
      <c r="B43" s="2">
        <v>0</v>
      </c>
      <c r="C43" s="2">
        <v>0</v>
      </c>
      <c r="D43" s="79">
        <v>0</v>
      </c>
    </row>
    <row r="44" spans="1:4">
      <c r="A44" s="12" t="s">
        <v>178</v>
      </c>
      <c r="B44" s="2">
        <v>0</v>
      </c>
      <c r="C44" s="2">
        <v>0</v>
      </c>
      <c r="D44" s="79">
        <v>0</v>
      </c>
    </row>
    <row r="45" spans="1:4">
      <c r="A45" s="12" t="s">
        <v>179</v>
      </c>
      <c r="B45" s="2">
        <v>0</v>
      </c>
      <c r="C45" s="2">
        <v>0</v>
      </c>
      <c r="D45" s="79">
        <v>0</v>
      </c>
    </row>
    <row r="46" spans="1:4">
      <c r="A46" s="12" t="s">
        <v>180</v>
      </c>
      <c r="B46" s="2">
        <v>0</v>
      </c>
      <c r="C46" s="2">
        <v>0</v>
      </c>
      <c r="D46" s="79">
        <v>0</v>
      </c>
    </row>
    <row r="47" spans="1:4">
      <c r="A47" s="12" t="s">
        <v>181</v>
      </c>
      <c r="B47" s="2">
        <v>424.27</v>
      </c>
      <c r="C47" s="2">
        <v>0.13</v>
      </c>
      <c r="D47" s="79">
        <v>0.10653794323504157</v>
      </c>
    </row>
    <row r="48" spans="1:4">
      <c r="A48" s="12" t="s">
        <v>182</v>
      </c>
      <c r="B48" s="2">
        <v>0</v>
      </c>
      <c r="C48" s="2">
        <v>0</v>
      </c>
      <c r="D48" s="79">
        <v>0</v>
      </c>
    </row>
    <row r="49" spans="1:244">
      <c r="A49" s="14" t="s">
        <v>119</v>
      </c>
      <c r="B49" s="15">
        <v>526.57999999999993</v>
      </c>
      <c r="C49" s="15">
        <v>0.16</v>
      </c>
      <c r="D49" s="80">
        <v>0.13222888761568857</v>
      </c>
    </row>
    <row r="50" spans="1:244">
      <c r="A50" s="9" t="s">
        <v>30</v>
      </c>
    </row>
    <row r="51" spans="1:244">
      <c r="A51" s="12" t="s">
        <v>183</v>
      </c>
      <c r="B51" s="2">
        <v>28.187063368918722</v>
      </c>
      <c r="C51" s="2">
        <v>0.01</v>
      </c>
      <c r="D51" s="79">
        <v>7.0780204991170298E-3</v>
      </c>
    </row>
    <row r="52" spans="1:244">
      <c r="A52" s="14" t="s">
        <v>184</v>
      </c>
      <c r="B52" s="15">
        <v>28.187063368918722</v>
      </c>
      <c r="C52" s="15">
        <v>0.01</v>
      </c>
      <c r="D52" s="80">
        <v>7.0780204991170298E-3</v>
      </c>
    </row>
    <row r="53" spans="1:244" s="19" customFormat="1">
      <c r="A53" s="14" t="s">
        <v>33</v>
      </c>
      <c r="B53" s="15">
        <v>3965.2470633689186</v>
      </c>
      <c r="C53" s="15">
        <v>1.18</v>
      </c>
      <c r="D53" s="80">
        <v>0.99570855009808179</v>
      </c>
    </row>
    <row r="54" spans="1:244">
      <c r="A54" s="9" t="s">
        <v>34</v>
      </c>
    </row>
    <row r="55" spans="1:244">
      <c r="A55" s="5" t="s">
        <v>185</v>
      </c>
      <c r="B55" s="2">
        <v>0</v>
      </c>
      <c r="C55" s="2">
        <v>0</v>
      </c>
      <c r="D55" s="79">
        <v>0</v>
      </c>
    </row>
    <row r="56" spans="1:244">
      <c r="A56" s="5" t="s">
        <v>186</v>
      </c>
      <c r="B56" s="2">
        <v>0</v>
      </c>
      <c r="C56" s="2">
        <v>0</v>
      </c>
      <c r="D56" s="79">
        <v>0</v>
      </c>
    </row>
    <row r="57" spans="1:244">
      <c r="A57" s="12" t="s">
        <v>187</v>
      </c>
      <c r="B57" s="2">
        <v>0</v>
      </c>
      <c r="C57" s="2">
        <v>0</v>
      </c>
      <c r="D57" s="79">
        <v>0</v>
      </c>
    </row>
    <row r="58" spans="1:244">
      <c r="A58" s="14" t="s">
        <v>127</v>
      </c>
      <c r="B58" s="15">
        <v>0</v>
      </c>
      <c r="C58" s="15">
        <v>0</v>
      </c>
      <c r="D58" s="80">
        <v>0</v>
      </c>
      <c r="E58" s="5"/>
      <c r="H58" s="20"/>
      <c r="I58" s="5"/>
      <c r="L58" s="20"/>
      <c r="M58" s="5"/>
      <c r="P58" s="20"/>
      <c r="Q58" s="5"/>
      <c r="T58" s="20"/>
      <c r="U58" s="5"/>
      <c r="X58" s="20"/>
      <c r="Y58" s="5"/>
      <c r="AB58" s="20"/>
      <c r="AC58" s="5"/>
      <c r="AF58" s="20"/>
      <c r="AG58" s="5"/>
      <c r="AJ58" s="20"/>
      <c r="AK58" s="5"/>
      <c r="AN58" s="20"/>
      <c r="AO58" s="5"/>
      <c r="AR58" s="20"/>
      <c r="AS58" s="5"/>
      <c r="AV58" s="20"/>
      <c r="AW58" s="5"/>
      <c r="AZ58" s="20"/>
      <c r="BA58" s="5"/>
      <c r="BD58" s="20"/>
      <c r="BE58" s="5"/>
      <c r="BH58" s="20"/>
      <c r="BI58" s="5"/>
      <c r="BL58" s="20"/>
      <c r="BM58" s="5"/>
      <c r="BP58" s="20"/>
      <c r="BQ58" s="5"/>
      <c r="BT58" s="20"/>
      <c r="BU58" s="5"/>
      <c r="BX58" s="20"/>
      <c r="BY58" s="5"/>
      <c r="CB58" s="20"/>
      <c r="CC58" s="5"/>
      <c r="CF58" s="20"/>
      <c r="CG58" s="5"/>
      <c r="CJ58" s="20"/>
      <c r="CK58" s="5"/>
      <c r="CN58" s="20"/>
      <c r="CO58" s="5"/>
      <c r="CR58" s="20"/>
      <c r="CS58" s="5"/>
      <c r="CV58" s="20"/>
      <c r="CW58" s="5"/>
      <c r="CZ58" s="20"/>
      <c r="DA58" s="5"/>
      <c r="DD58" s="20"/>
      <c r="DE58" s="5"/>
      <c r="DH58" s="20"/>
      <c r="DI58" s="5"/>
      <c r="DL58" s="20"/>
      <c r="DM58" s="5"/>
      <c r="DP58" s="20"/>
      <c r="DQ58" s="5"/>
      <c r="DT58" s="20"/>
      <c r="DU58" s="5"/>
      <c r="DX58" s="20"/>
      <c r="DY58" s="5"/>
      <c r="EB58" s="20"/>
      <c r="EC58" s="5"/>
      <c r="EF58" s="20"/>
      <c r="EG58" s="5"/>
      <c r="EJ58" s="20"/>
      <c r="EK58" s="5"/>
      <c r="EN58" s="20"/>
      <c r="EO58" s="5"/>
      <c r="ER58" s="20"/>
      <c r="ES58" s="5"/>
      <c r="EV58" s="20"/>
      <c r="EW58" s="5"/>
      <c r="EZ58" s="20"/>
      <c r="FA58" s="5"/>
      <c r="FD58" s="20"/>
      <c r="FE58" s="5"/>
      <c r="FH58" s="20"/>
      <c r="FI58" s="5"/>
      <c r="FL58" s="20"/>
      <c r="FM58" s="5"/>
      <c r="FP58" s="20"/>
      <c r="FQ58" s="5"/>
      <c r="FT58" s="20"/>
      <c r="FU58" s="5"/>
      <c r="FX58" s="20"/>
      <c r="FY58" s="5"/>
      <c r="GB58" s="20"/>
      <c r="GC58" s="5"/>
      <c r="GF58" s="20"/>
      <c r="GG58" s="5"/>
      <c r="GJ58" s="20"/>
      <c r="GK58" s="5"/>
      <c r="GN58" s="20"/>
      <c r="GO58" s="5"/>
      <c r="GR58" s="20"/>
      <c r="GS58" s="5"/>
      <c r="GV58" s="20"/>
      <c r="GW58" s="5"/>
      <c r="GZ58" s="20"/>
      <c r="HA58" s="5"/>
      <c r="HD58" s="20"/>
      <c r="HE58" s="5"/>
      <c r="HH58" s="20"/>
      <c r="HI58" s="5"/>
      <c r="HL58" s="20"/>
      <c r="HM58" s="5"/>
      <c r="HP58" s="20"/>
      <c r="HQ58" s="5"/>
      <c r="HT58" s="20"/>
      <c r="HU58" s="5"/>
      <c r="HX58" s="20"/>
      <c r="HY58" s="5"/>
      <c r="IB58" s="20"/>
      <c r="IC58" s="5"/>
      <c r="IF58" s="20"/>
      <c r="IG58" s="5"/>
      <c r="IJ58" s="20"/>
    </row>
    <row r="59" spans="1:244">
      <c r="A59" s="9" t="s">
        <v>40</v>
      </c>
    </row>
    <row r="60" spans="1:244">
      <c r="A60" s="12" t="s">
        <v>188</v>
      </c>
      <c r="B60" s="2">
        <v>0</v>
      </c>
      <c r="C60" s="2">
        <v>0</v>
      </c>
      <c r="D60" s="79">
        <v>0</v>
      </c>
    </row>
    <row r="61" spans="1:244">
      <c r="A61" s="12" t="s">
        <v>189</v>
      </c>
      <c r="B61" s="2">
        <v>17.09</v>
      </c>
      <c r="C61" s="2">
        <v>0.01</v>
      </c>
      <c r="D61" s="79">
        <v>4.2914499019182607E-3</v>
      </c>
    </row>
    <row r="62" spans="1:244">
      <c r="A62" s="12" t="s">
        <v>190</v>
      </c>
      <c r="B62" s="2">
        <v>0</v>
      </c>
      <c r="C62" s="2">
        <v>0</v>
      </c>
      <c r="D62" s="79">
        <v>0</v>
      </c>
    </row>
    <row r="63" spans="1:244">
      <c r="A63" s="14" t="s">
        <v>132</v>
      </c>
      <c r="B63" s="15">
        <v>17.09</v>
      </c>
      <c r="C63" s="15">
        <v>0.01</v>
      </c>
      <c r="D63" s="80">
        <v>4.2914499019182607E-3</v>
      </c>
      <c r="E63" s="5"/>
      <c r="H63" s="20"/>
      <c r="I63" s="5"/>
      <c r="L63" s="20"/>
      <c r="M63" s="5"/>
      <c r="P63" s="20"/>
      <c r="Q63" s="5"/>
      <c r="T63" s="20"/>
      <c r="U63" s="5"/>
      <c r="X63" s="20"/>
      <c r="Y63" s="5"/>
      <c r="AB63" s="20"/>
      <c r="AC63" s="5"/>
      <c r="AF63" s="20"/>
      <c r="AG63" s="5"/>
      <c r="AJ63" s="20"/>
      <c r="AK63" s="5"/>
      <c r="AN63" s="20"/>
      <c r="AO63" s="5"/>
      <c r="AR63" s="20"/>
      <c r="AS63" s="5"/>
      <c r="AV63" s="20"/>
      <c r="AW63" s="5"/>
      <c r="AZ63" s="20"/>
      <c r="BA63" s="5"/>
      <c r="BD63" s="20"/>
      <c r="BE63" s="5"/>
      <c r="BH63" s="20"/>
      <c r="BI63" s="5"/>
      <c r="BL63" s="20"/>
      <c r="BM63" s="5"/>
      <c r="BP63" s="20"/>
      <c r="BQ63" s="5"/>
      <c r="BT63" s="20"/>
      <c r="BU63" s="5"/>
      <c r="BX63" s="20"/>
      <c r="BY63" s="5"/>
      <c r="CB63" s="20"/>
      <c r="CC63" s="5"/>
      <c r="CF63" s="20"/>
      <c r="CG63" s="5"/>
      <c r="CJ63" s="20"/>
      <c r="CK63" s="5"/>
      <c r="CN63" s="20"/>
      <c r="CO63" s="5"/>
      <c r="CR63" s="20"/>
      <c r="CS63" s="5"/>
      <c r="CV63" s="20"/>
      <c r="CW63" s="5"/>
      <c r="CZ63" s="20"/>
      <c r="DA63" s="5"/>
      <c r="DD63" s="20"/>
      <c r="DE63" s="5"/>
      <c r="DH63" s="20"/>
      <c r="DI63" s="5"/>
      <c r="DL63" s="20"/>
      <c r="DM63" s="5"/>
      <c r="DP63" s="20"/>
      <c r="DQ63" s="5"/>
      <c r="DT63" s="20"/>
      <c r="DU63" s="5"/>
      <c r="DX63" s="20"/>
      <c r="DY63" s="5"/>
      <c r="EB63" s="20"/>
      <c r="EC63" s="5"/>
      <c r="EF63" s="20"/>
      <c r="EG63" s="5"/>
      <c r="EJ63" s="20"/>
      <c r="EK63" s="5"/>
      <c r="EN63" s="20"/>
      <c r="EO63" s="5"/>
      <c r="ER63" s="20"/>
      <c r="ES63" s="5"/>
      <c r="EV63" s="20"/>
      <c r="EW63" s="5"/>
      <c r="EZ63" s="20"/>
      <c r="FA63" s="5"/>
      <c r="FD63" s="20"/>
      <c r="FE63" s="5"/>
      <c r="FH63" s="20"/>
      <c r="FI63" s="5"/>
      <c r="FL63" s="20"/>
      <c r="FM63" s="5"/>
      <c r="FP63" s="20"/>
      <c r="FQ63" s="5"/>
      <c r="FT63" s="20"/>
      <c r="FU63" s="5"/>
      <c r="FX63" s="20"/>
      <c r="FY63" s="5"/>
      <c r="GB63" s="20"/>
      <c r="GC63" s="5"/>
      <c r="GF63" s="20"/>
      <c r="GG63" s="5"/>
      <c r="GJ63" s="20"/>
      <c r="GK63" s="5"/>
      <c r="GN63" s="20"/>
      <c r="GO63" s="5"/>
      <c r="GR63" s="20"/>
      <c r="GS63" s="5"/>
      <c r="GV63" s="20"/>
      <c r="GW63" s="5"/>
      <c r="GZ63" s="20"/>
      <c r="HA63" s="5"/>
      <c r="HD63" s="20"/>
      <c r="HE63" s="5"/>
      <c r="HH63" s="20"/>
      <c r="HI63" s="5"/>
      <c r="HL63" s="20"/>
      <c r="HM63" s="5"/>
      <c r="HP63" s="20"/>
      <c r="HQ63" s="5"/>
      <c r="HT63" s="20"/>
      <c r="HU63" s="5"/>
      <c r="HX63" s="20"/>
      <c r="HY63" s="5"/>
      <c r="IB63" s="20"/>
      <c r="IC63" s="5"/>
      <c r="IF63" s="20"/>
      <c r="IG63" s="5"/>
      <c r="IJ63" s="20"/>
    </row>
    <row r="64" spans="1:244">
      <c r="A64" s="14" t="s">
        <v>191</v>
      </c>
      <c r="B64" s="15">
        <v>17.09</v>
      </c>
      <c r="C64" s="15">
        <v>0.01</v>
      </c>
      <c r="D64" s="80">
        <v>4.2914499019182607E-3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19" customFormat="1">
      <c r="A65" s="14" t="s">
        <v>46</v>
      </c>
      <c r="B65" s="15">
        <v>3982.3370633689187</v>
      </c>
      <c r="C65" s="15">
        <v>1.19</v>
      </c>
      <c r="D65" s="80">
        <v>1</v>
      </c>
    </row>
    <row r="66" spans="1:244">
      <c r="A66" s="9" t="s">
        <v>135</v>
      </c>
    </row>
    <row r="67" spans="1:244">
      <c r="A67" s="5" t="s">
        <v>192</v>
      </c>
      <c r="B67" s="2">
        <v>0</v>
      </c>
      <c r="C67" s="2">
        <v>0</v>
      </c>
      <c r="D67" s="79">
        <v>0</v>
      </c>
    </row>
    <row r="68" spans="1:244">
      <c r="A68" s="5" t="s">
        <v>227</v>
      </c>
      <c r="B68" s="2">
        <v>0</v>
      </c>
      <c r="C68" s="2">
        <v>0</v>
      </c>
      <c r="D68" s="79">
        <v>0</v>
      </c>
    </row>
    <row r="69" spans="1:244">
      <c r="A69" s="5" t="s">
        <v>228</v>
      </c>
      <c r="B69" s="2">
        <v>0</v>
      </c>
      <c r="C69" s="2">
        <v>0</v>
      </c>
      <c r="D69" s="79">
        <v>0</v>
      </c>
    </row>
    <row r="70" spans="1:244">
      <c r="A70" s="14" t="s">
        <v>193</v>
      </c>
      <c r="B70" s="15">
        <v>0</v>
      </c>
      <c r="C70" s="15">
        <v>0</v>
      </c>
      <c r="D70" s="80">
        <v>0</v>
      </c>
      <c r="E70" s="5"/>
      <c r="H70" s="20"/>
      <c r="I70" s="5"/>
      <c r="L70" s="20"/>
      <c r="M70" s="5"/>
      <c r="P70" s="20"/>
      <c r="Q70" s="5"/>
      <c r="T70" s="20"/>
      <c r="U70" s="5"/>
      <c r="X70" s="20"/>
      <c r="Y70" s="5"/>
      <c r="AB70" s="20"/>
      <c r="AC70" s="5"/>
      <c r="AF70" s="20"/>
      <c r="AG70" s="5"/>
      <c r="AJ70" s="20"/>
      <c r="AK70" s="5"/>
      <c r="AN70" s="20"/>
      <c r="AO70" s="5"/>
      <c r="AR70" s="20"/>
      <c r="AS70" s="5"/>
      <c r="AV70" s="20"/>
      <c r="AW70" s="5"/>
      <c r="AZ70" s="20"/>
      <c r="BA70" s="5"/>
      <c r="BD70" s="20"/>
      <c r="BE70" s="5"/>
      <c r="BH70" s="20"/>
      <c r="BI70" s="5"/>
      <c r="BL70" s="20"/>
      <c r="BM70" s="5"/>
      <c r="BP70" s="20"/>
      <c r="BQ70" s="5"/>
      <c r="BT70" s="20"/>
      <c r="BU70" s="5"/>
      <c r="BX70" s="20"/>
      <c r="BY70" s="5"/>
      <c r="CB70" s="20"/>
      <c r="CC70" s="5"/>
      <c r="CF70" s="20"/>
      <c r="CG70" s="5"/>
      <c r="CJ70" s="20"/>
      <c r="CK70" s="5"/>
      <c r="CN70" s="20"/>
      <c r="CO70" s="5"/>
      <c r="CR70" s="20"/>
      <c r="CS70" s="5"/>
      <c r="CV70" s="20"/>
      <c r="CW70" s="5"/>
      <c r="CZ70" s="20"/>
      <c r="DA70" s="5"/>
      <c r="DD70" s="20"/>
      <c r="DE70" s="5"/>
      <c r="DH70" s="20"/>
      <c r="DI70" s="5"/>
      <c r="DL70" s="20"/>
      <c r="DM70" s="5"/>
      <c r="DP70" s="20"/>
      <c r="DQ70" s="5"/>
      <c r="DT70" s="20"/>
      <c r="DU70" s="5"/>
      <c r="DX70" s="20"/>
      <c r="DY70" s="5"/>
      <c r="EB70" s="20"/>
      <c r="EC70" s="5"/>
      <c r="EF70" s="20"/>
      <c r="EG70" s="5"/>
      <c r="EJ70" s="20"/>
      <c r="EK70" s="5"/>
      <c r="EN70" s="20"/>
      <c r="EO70" s="5"/>
      <c r="ER70" s="20"/>
      <c r="ES70" s="5"/>
      <c r="EV70" s="20"/>
      <c r="EW70" s="5"/>
      <c r="EZ70" s="20"/>
      <c r="FA70" s="5"/>
      <c r="FD70" s="20"/>
      <c r="FE70" s="5"/>
      <c r="FH70" s="20"/>
      <c r="FI70" s="5"/>
      <c r="FL70" s="20"/>
      <c r="FM70" s="5"/>
      <c r="FP70" s="20"/>
      <c r="FQ70" s="5"/>
      <c r="FT70" s="20"/>
      <c r="FU70" s="5"/>
      <c r="FX70" s="20"/>
      <c r="FY70" s="5"/>
      <c r="GB70" s="20"/>
      <c r="GC70" s="5"/>
      <c r="GF70" s="20"/>
      <c r="GG70" s="5"/>
      <c r="GJ70" s="20"/>
      <c r="GK70" s="5"/>
      <c r="GN70" s="20"/>
      <c r="GO70" s="5"/>
      <c r="GR70" s="20"/>
      <c r="GS70" s="5"/>
      <c r="GV70" s="20"/>
      <c r="GW70" s="5"/>
      <c r="GZ70" s="20"/>
      <c r="HA70" s="5"/>
      <c r="HD70" s="20"/>
      <c r="HE70" s="5"/>
      <c r="HH70" s="20"/>
      <c r="HI70" s="5"/>
      <c r="HL70" s="20"/>
      <c r="HM70" s="5"/>
      <c r="HP70" s="20"/>
      <c r="HQ70" s="5"/>
      <c r="HT70" s="20"/>
      <c r="HU70" s="5"/>
      <c r="HX70" s="20"/>
      <c r="HY70" s="5"/>
      <c r="IB70" s="20"/>
      <c r="IC70" s="5"/>
      <c r="IF70" s="20"/>
      <c r="IG70" s="5"/>
      <c r="IJ70" s="20"/>
    </row>
    <row r="71" spans="1:244" s="19" customFormat="1" ht="13.5" thickBot="1">
      <c r="A71" s="29" t="s">
        <v>194</v>
      </c>
      <c r="B71" s="30">
        <v>3982.3370633689187</v>
      </c>
      <c r="C71" s="30">
        <v>1.19</v>
      </c>
      <c r="D71" s="81">
        <v>1</v>
      </c>
    </row>
    <row r="72" spans="1:244">
      <c r="A72" s="22" t="s">
        <v>51</v>
      </c>
      <c r="D72" s="8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P74"/>
  <sheetViews>
    <sheetView showGridLines="0" zoomScaleNormal="100" workbookViewId="0"/>
  </sheetViews>
  <sheetFormatPr defaultColWidth="9.140625" defaultRowHeight="12.75"/>
  <cols>
    <col min="1" max="1" width="5" style="33" customWidth="1"/>
    <col min="2" max="2" width="17.5703125" style="33" customWidth="1"/>
    <col min="3" max="3" width="0.5703125" style="33" customWidth="1"/>
    <col min="4" max="4" width="3.7109375" style="33" customWidth="1"/>
    <col min="5" max="5" width="17.42578125" style="33" customWidth="1"/>
    <col min="6" max="7" width="1" style="33" customWidth="1"/>
    <col min="8" max="8" width="8.42578125" style="33" customWidth="1"/>
    <col min="9" max="9" width="10.140625" style="33" customWidth="1"/>
    <col min="10" max="10" width="9.28515625" style="33" customWidth="1"/>
    <col min="11" max="11" width="1.7109375" style="33" customWidth="1"/>
    <col min="12" max="12" width="3.85546875" style="33" customWidth="1"/>
    <col min="13" max="13" width="15.28515625" style="33" customWidth="1"/>
    <col min="14" max="14" width="5" style="33" customWidth="1"/>
    <col min="15" max="15" width="4.85546875" style="33" customWidth="1"/>
    <col min="16" max="16" width="32.140625" style="33" customWidth="1"/>
    <col min="17" max="256" width="9.140625" style="33"/>
    <col min="257" max="257" width="5" style="33" customWidth="1"/>
    <col min="258" max="258" width="17.5703125" style="33" customWidth="1"/>
    <col min="259" max="259" width="0.5703125" style="33" customWidth="1"/>
    <col min="260" max="260" width="3.7109375" style="33" customWidth="1"/>
    <col min="261" max="261" width="17.42578125" style="33" customWidth="1"/>
    <col min="262" max="263" width="1" style="33" customWidth="1"/>
    <col min="264" max="264" width="8.42578125" style="33" customWidth="1"/>
    <col min="265" max="265" width="10.140625" style="33" customWidth="1"/>
    <col min="266" max="266" width="9.28515625" style="33" customWidth="1"/>
    <col min="267" max="267" width="1.7109375" style="33" customWidth="1"/>
    <col min="268" max="268" width="3.85546875" style="33" customWidth="1"/>
    <col min="269" max="269" width="15.28515625" style="33" customWidth="1"/>
    <col min="270" max="270" width="5" style="33" customWidth="1"/>
    <col min="271" max="271" width="4.85546875" style="33" customWidth="1"/>
    <col min="272" max="272" width="32.140625" style="33" customWidth="1"/>
    <col min="273" max="512" width="9.140625" style="33"/>
    <col min="513" max="513" width="5" style="33" customWidth="1"/>
    <col min="514" max="514" width="17.5703125" style="33" customWidth="1"/>
    <col min="515" max="515" width="0.5703125" style="33" customWidth="1"/>
    <col min="516" max="516" width="3.7109375" style="33" customWidth="1"/>
    <col min="517" max="517" width="17.42578125" style="33" customWidth="1"/>
    <col min="518" max="519" width="1" style="33" customWidth="1"/>
    <col min="520" max="520" width="8.42578125" style="33" customWidth="1"/>
    <col min="521" max="521" width="10.140625" style="33" customWidth="1"/>
    <col min="522" max="522" width="9.28515625" style="33" customWidth="1"/>
    <col min="523" max="523" width="1.7109375" style="33" customWidth="1"/>
    <col min="524" max="524" width="3.85546875" style="33" customWidth="1"/>
    <col min="525" max="525" width="15.28515625" style="33" customWidth="1"/>
    <col min="526" max="526" width="5" style="33" customWidth="1"/>
    <col min="527" max="527" width="4.85546875" style="33" customWidth="1"/>
    <col min="528" max="528" width="32.140625" style="33" customWidth="1"/>
    <col min="529" max="768" width="9.140625" style="33"/>
    <col min="769" max="769" width="5" style="33" customWidth="1"/>
    <col min="770" max="770" width="17.5703125" style="33" customWidth="1"/>
    <col min="771" max="771" width="0.5703125" style="33" customWidth="1"/>
    <col min="772" max="772" width="3.7109375" style="33" customWidth="1"/>
    <col min="773" max="773" width="17.42578125" style="33" customWidth="1"/>
    <col min="774" max="775" width="1" style="33" customWidth="1"/>
    <col min="776" max="776" width="8.42578125" style="33" customWidth="1"/>
    <col min="777" max="777" width="10.140625" style="33" customWidth="1"/>
    <col min="778" max="778" width="9.28515625" style="33" customWidth="1"/>
    <col min="779" max="779" width="1.7109375" style="33" customWidth="1"/>
    <col min="780" max="780" width="3.85546875" style="33" customWidth="1"/>
    <col min="781" max="781" width="15.28515625" style="33" customWidth="1"/>
    <col min="782" max="782" width="5" style="33" customWidth="1"/>
    <col min="783" max="783" width="4.85546875" style="33" customWidth="1"/>
    <col min="784" max="784" width="32.140625" style="33" customWidth="1"/>
    <col min="785" max="1024" width="9.140625" style="33"/>
    <col min="1025" max="1025" width="5" style="33" customWidth="1"/>
    <col min="1026" max="1026" width="17.5703125" style="33" customWidth="1"/>
    <col min="1027" max="1027" width="0.5703125" style="33" customWidth="1"/>
    <col min="1028" max="1028" width="3.7109375" style="33" customWidth="1"/>
    <col min="1029" max="1029" width="17.42578125" style="33" customWidth="1"/>
    <col min="1030" max="1031" width="1" style="33" customWidth="1"/>
    <col min="1032" max="1032" width="8.42578125" style="33" customWidth="1"/>
    <col min="1033" max="1033" width="10.140625" style="33" customWidth="1"/>
    <col min="1034" max="1034" width="9.28515625" style="33" customWidth="1"/>
    <col min="1035" max="1035" width="1.7109375" style="33" customWidth="1"/>
    <col min="1036" max="1036" width="3.85546875" style="33" customWidth="1"/>
    <col min="1037" max="1037" width="15.28515625" style="33" customWidth="1"/>
    <col min="1038" max="1038" width="5" style="33" customWidth="1"/>
    <col min="1039" max="1039" width="4.85546875" style="33" customWidth="1"/>
    <col min="1040" max="1040" width="32.140625" style="33" customWidth="1"/>
    <col min="1041" max="1280" width="9.140625" style="33"/>
    <col min="1281" max="1281" width="5" style="33" customWidth="1"/>
    <col min="1282" max="1282" width="17.5703125" style="33" customWidth="1"/>
    <col min="1283" max="1283" width="0.5703125" style="33" customWidth="1"/>
    <col min="1284" max="1284" width="3.7109375" style="33" customWidth="1"/>
    <col min="1285" max="1285" width="17.42578125" style="33" customWidth="1"/>
    <col min="1286" max="1287" width="1" style="33" customWidth="1"/>
    <col min="1288" max="1288" width="8.42578125" style="33" customWidth="1"/>
    <col min="1289" max="1289" width="10.140625" style="33" customWidth="1"/>
    <col min="1290" max="1290" width="9.28515625" style="33" customWidth="1"/>
    <col min="1291" max="1291" width="1.7109375" style="33" customWidth="1"/>
    <col min="1292" max="1292" width="3.85546875" style="33" customWidth="1"/>
    <col min="1293" max="1293" width="15.28515625" style="33" customWidth="1"/>
    <col min="1294" max="1294" width="5" style="33" customWidth="1"/>
    <col min="1295" max="1295" width="4.85546875" style="33" customWidth="1"/>
    <col min="1296" max="1296" width="32.140625" style="33" customWidth="1"/>
    <col min="1297" max="1536" width="9.140625" style="33"/>
    <col min="1537" max="1537" width="5" style="33" customWidth="1"/>
    <col min="1538" max="1538" width="17.5703125" style="33" customWidth="1"/>
    <col min="1539" max="1539" width="0.5703125" style="33" customWidth="1"/>
    <col min="1540" max="1540" width="3.7109375" style="33" customWidth="1"/>
    <col min="1541" max="1541" width="17.42578125" style="33" customWidth="1"/>
    <col min="1542" max="1543" width="1" style="33" customWidth="1"/>
    <col min="1544" max="1544" width="8.42578125" style="33" customWidth="1"/>
    <col min="1545" max="1545" width="10.140625" style="33" customWidth="1"/>
    <col min="1546" max="1546" width="9.28515625" style="33" customWidth="1"/>
    <col min="1547" max="1547" width="1.7109375" style="33" customWidth="1"/>
    <col min="1548" max="1548" width="3.85546875" style="33" customWidth="1"/>
    <col min="1549" max="1549" width="15.28515625" style="33" customWidth="1"/>
    <col min="1550" max="1550" width="5" style="33" customWidth="1"/>
    <col min="1551" max="1551" width="4.85546875" style="33" customWidth="1"/>
    <col min="1552" max="1552" width="32.140625" style="33" customWidth="1"/>
    <col min="1553" max="1792" width="9.140625" style="33"/>
    <col min="1793" max="1793" width="5" style="33" customWidth="1"/>
    <col min="1794" max="1794" width="17.5703125" style="33" customWidth="1"/>
    <col min="1795" max="1795" width="0.5703125" style="33" customWidth="1"/>
    <col min="1796" max="1796" width="3.7109375" style="33" customWidth="1"/>
    <col min="1797" max="1797" width="17.42578125" style="33" customWidth="1"/>
    <col min="1798" max="1799" width="1" style="33" customWidth="1"/>
    <col min="1800" max="1800" width="8.42578125" style="33" customWidth="1"/>
    <col min="1801" max="1801" width="10.140625" style="33" customWidth="1"/>
    <col min="1802" max="1802" width="9.28515625" style="33" customWidth="1"/>
    <col min="1803" max="1803" width="1.7109375" style="33" customWidth="1"/>
    <col min="1804" max="1804" width="3.85546875" style="33" customWidth="1"/>
    <col min="1805" max="1805" width="15.28515625" style="33" customWidth="1"/>
    <col min="1806" max="1806" width="5" style="33" customWidth="1"/>
    <col min="1807" max="1807" width="4.85546875" style="33" customWidth="1"/>
    <col min="1808" max="1808" width="32.140625" style="33" customWidth="1"/>
    <col min="1809" max="2048" width="9.140625" style="33"/>
    <col min="2049" max="2049" width="5" style="33" customWidth="1"/>
    <col min="2050" max="2050" width="17.5703125" style="33" customWidth="1"/>
    <col min="2051" max="2051" width="0.5703125" style="33" customWidth="1"/>
    <col min="2052" max="2052" width="3.7109375" style="33" customWidth="1"/>
    <col min="2053" max="2053" width="17.42578125" style="33" customWidth="1"/>
    <col min="2054" max="2055" width="1" style="33" customWidth="1"/>
    <col min="2056" max="2056" width="8.42578125" style="33" customWidth="1"/>
    <col min="2057" max="2057" width="10.140625" style="33" customWidth="1"/>
    <col min="2058" max="2058" width="9.28515625" style="33" customWidth="1"/>
    <col min="2059" max="2059" width="1.7109375" style="33" customWidth="1"/>
    <col min="2060" max="2060" width="3.85546875" style="33" customWidth="1"/>
    <col min="2061" max="2061" width="15.28515625" style="33" customWidth="1"/>
    <col min="2062" max="2062" width="5" style="33" customWidth="1"/>
    <col min="2063" max="2063" width="4.85546875" style="33" customWidth="1"/>
    <col min="2064" max="2064" width="32.140625" style="33" customWidth="1"/>
    <col min="2065" max="2304" width="9.140625" style="33"/>
    <col min="2305" max="2305" width="5" style="33" customWidth="1"/>
    <col min="2306" max="2306" width="17.5703125" style="33" customWidth="1"/>
    <col min="2307" max="2307" width="0.5703125" style="33" customWidth="1"/>
    <col min="2308" max="2308" width="3.7109375" style="33" customWidth="1"/>
    <col min="2309" max="2309" width="17.42578125" style="33" customWidth="1"/>
    <col min="2310" max="2311" width="1" style="33" customWidth="1"/>
    <col min="2312" max="2312" width="8.42578125" style="33" customWidth="1"/>
    <col min="2313" max="2313" width="10.140625" style="33" customWidth="1"/>
    <col min="2314" max="2314" width="9.28515625" style="33" customWidth="1"/>
    <col min="2315" max="2315" width="1.7109375" style="33" customWidth="1"/>
    <col min="2316" max="2316" width="3.85546875" style="33" customWidth="1"/>
    <col min="2317" max="2317" width="15.28515625" style="33" customWidth="1"/>
    <col min="2318" max="2318" width="5" style="33" customWidth="1"/>
    <col min="2319" max="2319" width="4.85546875" style="33" customWidth="1"/>
    <col min="2320" max="2320" width="32.140625" style="33" customWidth="1"/>
    <col min="2321" max="2560" width="9.140625" style="33"/>
    <col min="2561" max="2561" width="5" style="33" customWidth="1"/>
    <col min="2562" max="2562" width="17.5703125" style="33" customWidth="1"/>
    <col min="2563" max="2563" width="0.5703125" style="33" customWidth="1"/>
    <col min="2564" max="2564" width="3.7109375" style="33" customWidth="1"/>
    <col min="2565" max="2565" width="17.42578125" style="33" customWidth="1"/>
    <col min="2566" max="2567" width="1" style="33" customWidth="1"/>
    <col min="2568" max="2568" width="8.42578125" style="33" customWidth="1"/>
    <col min="2569" max="2569" width="10.140625" style="33" customWidth="1"/>
    <col min="2570" max="2570" width="9.28515625" style="33" customWidth="1"/>
    <col min="2571" max="2571" width="1.7109375" style="33" customWidth="1"/>
    <col min="2572" max="2572" width="3.85546875" style="33" customWidth="1"/>
    <col min="2573" max="2573" width="15.28515625" style="33" customWidth="1"/>
    <col min="2574" max="2574" width="5" style="33" customWidth="1"/>
    <col min="2575" max="2575" width="4.85546875" style="33" customWidth="1"/>
    <col min="2576" max="2576" width="32.140625" style="33" customWidth="1"/>
    <col min="2577" max="2816" width="9.140625" style="33"/>
    <col min="2817" max="2817" width="5" style="33" customWidth="1"/>
    <col min="2818" max="2818" width="17.5703125" style="33" customWidth="1"/>
    <col min="2819" max="2819" width="0.5703125" style="33" customWidth="1"/>
    <col min="2820" max="2820" width="3.7109375" style="33" customWidth="1"/>
    <col min="2821" max="2821" width="17.42578125" style="33" customWidth="1"/>
    <col min="2822" max="2823" width="1" style="33" customWidth="1"/>
    <col min="2824" max="2824" width="8.42578125" style="33" customWidth="1"/>
    <col min="2825" max="2825" width="10.140625" style="33" customWidth="1"/>
    <col min="2826" max="2826" width="9.28515625" style="33" customWidth="1"/>
    <col min="2827" max="2827" width="1.7109375" style="33" customWidth="1"/>
    <col min="2828" max="2828" width="3.85546875" style="33" customWidth="1"/>
    <col min="2829" max="2829" width="15.28515625" style="33" customWidth="1"/>
    <col min="2830" max="2830" width="5" style="33" customWidth="1"/>
    <col min="2831" max="2831" width="4.85546875" style="33" customWidth="1"/>
    <col min="2832" max="2832" width="32.140625" style="33" customWidth="1"/>
    <col min="2833" max="3072" width="9.140625" style="33"/>
    <col min="3073" max="3073" width="5" style="33" customWidth="1"/>
    <col min="3074" max="3074" width="17.5703125" style="33" customWidth="1"/>
    <col min="3075" max="3075" width="0.5703125" style="33" customWidth="1"/>
    <col min="3076" max="3076" width="3.7109375" style="33" customWidth="1"/>
    <col min="3077" max="3077" width="17.42578125" style="33" customWidth="1"/>
    <col min="3078" max="3079" width="1" style="33" customWidth="1"/>
    <col min="3080" max="3080" width="8.42578125" style="33" customWidth="1"/>
    <col min="3081" max="3081" width="10.140625" style="33" customWidth="1"/>
    <col min="3082" max="3082" width="9.28515625" style="33" customWidth="1"/>
    <col min="3083" max="3083" width="1.7109375" style="33" customWidth="1"/>
    <col min="3084" max="3084" width="3.85546875" style="33" customWidth="1"/>
    <col min="3085" max="3085" width="15.28515625" style="33" customWidth="1"/>
    <col min="3086" max="3086" width="5" style="33" customWidth="1"/>
    <col min="3087" max="3087" width="4.85546875" style="33" customWidth="1"/>
    <col min="3088" max="3088" width="32.140625" style="33" customWidth="1"/>
    <col min="3089" max="3328" width="9.140625" style="33"/>
    <col min="3329" max="3329" width="5" style="33" customWidth="1"/>
    <col min="3330" max="3330" width="17.5703125" style="33" customWidth="1"/>
    <col min="3331" max="3331" width="0.5703125" style="33" customWidth="1"/>
    <col min="3332" max="3332" width="3.7109375" style="33" customWidth="1"/>
    <col min="3333" max="3333" width="17.42578125" style="33" customWidth="1"/>
    <col min="3334" max="3335" width="1" style="33" customWidth="1"/>
    <col min="3336" max="3336" width="8.42578125" style="33" customWidth="1"/>
    <col min="3337" max="3337" width="10.140625" style="33" customWidth="1"/>
    <col min="3338" max="3338" width="9.28515625" style="33" customWidth="1"/>
    <col min="3339" max="3339" width="1.7109375" style="33" customWidth="1"/>
    <col min="3340" max="3340" width="3.85546875" style="33" customWidth="1"/>
    <col min="3341" max="3341" width="15.28515625" style="33" customWidth="1"/>
    <col min="3342" max="3342" width="5" style="33" customWidth="1"/>
    <col min="3343" max="3343" width="4.85546875" style="33" customWidth="1"/>
    <col min="3344" max="3344" width="32.140625" style="33" customWidth="1"/>
    <col min="3345" max="3584" width="9.140625" style="33"/>
    <col min="3585" max="3585" width="5" style="33" customWidth="1"/>
    <col min="3586" max="3586" width="17.5703125" style="33" customWidth="1"/>
    <col min="3587" max="3587" width="0.5703125" style="33" customWidth="1"/>
    <col min="3588" max="3588" width="3.7109375" style="33" customWidth="1"/>
    <col min="3589" max="3589" width="17.42578125" style="33" customWidth="1"/>
    <col min="3590" max="3591" width="1" style="33" customWidth="1"/>
    <col min="3592" max="3592" width="8.42578125" style="33" customWidth="1"/>
    <col min="3593" max="3593" width="10.140625" style="33" customWidth="1"/>
    <col min="3594" max="3594" width="9.28515625" style="33" customWidth="1"/>
    <col min="3595" max="3595" width="1.7109375" style="33" customWidth="1"/>
    <col min="3596" max="3596" width="3.85546875" style="33" customWidth="1"/>
    <col min="3597" max="3597" width="15.28515625" style="33" customWidth="1"/>
    <col min="3598" max="3598" width="5" style="33" customWidth="1"/>
    <col min="3599" max="3599" width="4.85546875" style="33" customWidth="1"/>
    <col min="3600" max="3600" width="32.140625" style="33" customWidth="1"/>
    <col min="3601" max="3840" width="9.140625" style="33"/>
    <col min="3841" max="3841" width="5" style="33" customWidth="1"/>
    <col min="3842" max="3842" width="17.5703125" style="33" customWidth="1"/>
    <col min="3843" max="3843" width="0.5703125" style="33" customWidth="1"/>
    <col min="3844" max="3844" width="3.7109375" style="33" customWidth="1"/>
    <col min="3845" max="3845" width="17.42578125" style="33" customWidth="1"/>
    <col min="3846" max="3847" width="1" style="33" customWidth="1"/>
    <col min="3848" max="3848" width="8.42578125" style="33" customWidth="1"/>
    <col min="3849" max="3849" width="10.140625" style="33" customWidth="1"/>
    <col min="3850" max="3850" width="9.28515625" style="33" customWidth="1"/>
    <col min="3851" max="3851" width="1.7109375" style="33" customWidth="1"/>
    <col min="3852" max="3852" width="3.85546875" style="33" customWidth="1"/>
    <col min="3853" max="3853" width="15.28515625" style="33" customWidth="1"/>
    <col min="3854" max="3854" width="5" style="33" customWidth="1"/>
    <col min="3855" max="3855" width="4.85546875" style="33" customWidth="1"/>
    <col min="3856" max="3856" width="32.140625" style="33" customWidth="1"/>
    <col min="3857" max="4096" width="9.140625" style="33"/>
    <col min="4097" max="4097" width="5" style="33" customWidth="1"/>
    <col min="4098" max="4098" width="17.5703125" style="33" customWidth="1"/>
    <col min="4099" max="4099" width="0.5703125" style="33" customWidth="1"/>
    <col min="4100" max="4100" width="3.7109375" style="33" customWidth="1"/>
    <col min="4101" max="4101" width="17.42578125" style="33" customWidth="1"/>
    <col min="4102" max="4103" width="1" style="33" customWidth="1"/>
    <col min="4104" max="4104" width="8.42578125" style="33" customWidth="1"/>
    <col min="4105" max="4105" width="10.140625" style="33" customWidth="1"/>
    <col min="4106" max="4106" width="9.28515625" style="33" customWidth="1"/>
    <col min="4107" max="4107" width="1.7109375" style="33" customWidth="1"/>
    <col min="4108" max="4108" width="3.85546875" style="33" customWidth="1"/>
    <col min="4109" max="4109" width="15.28515625" style="33" customWidth="1"/>
    <col min="4110" max="4110" width="5" style="33" customWidth="1"/>
    <col min="4111" max="4111" width="4.85546875" style="33" customWidth="1"/>
    <col min="4112" max="4112" width="32.140625" style="33" customWidth="1"/>
    <col min="4113" max="4352" width="9.140625" style="33"/>
    <col min="4353" max="4353" width="5" style="33" customWidth="1"/>
    <col min="4354" max="4354" width="17.5703125" style="33" customWidth="1"/>
    <col min="4355" max="4355" width="0.5703125" style="33" customWidth="1"/>
    <col min="4356" max="4356" width="3.7109375" style="33" customWidth="1"/>
    <col min="4357" max="4357" width="17.42578125" style="33" customWidth="1"/>
    <col min="4358" max="4359" width="1" style="33" customWidth="1"/>
    <col min="4360" max="4360" width="8.42578125" style="33" customWidth="1"/>
    <col min="4361" max="4361" width="10.140625" style="33" customWidth="1"/>
    <col min="4362" max="4362" width="9.28515625" style="33" customWidth="1"/>
    <col min="4363" max="4363" width="1.7109375" style="33" customWidth="1"/>
    <col min="4364" max="4364" width="3.85546875" style="33" customWidth="1"/>
    <col min="4365" max="4365" width="15.28515625" style="33" customWidth="1"/>
    <col min="4366" max="4366" width="5" style="33" customWidth="1"/>
    <col min="4367" max="4367" width="4.85546875" style="33" customWidth="1"/>
    <col min="4368" max="4368" width="32.140625" style="33" customWidth="1"/>
    <col min="4369" max="4608" width="9.140625" style="33"/>
    <col min="4609" max="4609" width="5" style="33" customWidth="1"/>
    <col min="4610" max="4610" width="17.5703125" style="33" customWidth="1"/>
    <col min="4611" max="4611" width="0.5703125" style="33" customWidth="1"/>
    <col min="4612" max="4612" width="3.7109375" style="33" customWidth="1"/>
    <col min="4613" max="4613" width="17.42578125" style="33" customWidth="1"/>
    <col min="4614" max="4615" width="1" style="33" customWidth="1"/>
    <col min="4616" max="4616" width="8.42578125" style="33" customWidth="1"/>
    <col min="4617" max="4617" width="10.140625" style="33" customWidth="1"/>
    <col min="4618" max="4618" width="9.28515625" style="33" customWidth="1"/>
    <col min="4619" max="4619" width="1.7109375" style="33" customWidth="1"/>
    <col min="4620" max="4620" width="3.85546875" style="33" customWidth="1"/>
    <col min="4621" max="4621" width="15.28515625" style="33" customWidth="1"/>
    <col min="4622" max="4622" width="5" style="33" customWidth="1"/>
    <col min="4623" max="4623" width="4.85546875" style="33" customWidth="1"/>
    <col min="4624" max="4624" width="32.140625" style="33" customWidth="1"/>
    <col min="4625" max="4864" width="9.140625" style="33"/>
    <col min="4865" max="4865" width="5" style="33" customWidth="1"/>
    <col min="4866" max="4866" width="17.5703125" style="33" customWidth="1"/>
    <col min="4867" max="4867" width="0.5703125" style="33" customWidth="1"/>
    <col min="4868" max="4868" width="3.7109375" style="33" customWidth="1"/>
    <col min="4869" max="4869" width="17.42578125" style="33" customWidth="1"/>
    <col min="4870" max="4871" width="1" style="33" customWidth="1"/>
    <col min="4872" max="4872" width="8.42578125" style="33" customWidth="1"/>
    <col min="4873" max="4873" width="10.140625" style="33" customWidth="1"/>
    <col min="4874" max="4874" width="9.28515625" style="33" customWidth="1"/>
    <col min="4875" max="4875" width="1.7109375" style="33" customWidth="1"/>
    <col min="4876" max="4876" width="3.85546875" style="33" customWidth="1"/>
    <col min="4877" max="4877" width="15.28515625" style="33" customWidth="1"/>
    <col min="4878" max="4878" width="5" style="33" customWidth="1"/>
    <col min="4879" max="4879" width="4.85546875" style="33" customWidth="1"/>
    <col min="4880" max="4880" width="32.140625" style="33" customWidth="1"/>
    <col min="4881" max="5120" width="9.140625" style="33"/>
    <col min="5121" max="5121" width="5" style="33" customWidth="1"/>
    <col min="5122" max="5122" width="17.5703125" style="33" customWidth="1"/>
    <col min="5123" max="5123" width="0.5703125" style="33" customWidth="1"/>
    <col min="5124" max="5124" width="3.7109375" style="33" customWidth="1"/>
    <col min="5125" max="5125" width="17.42578125" style="33" customWidth="1"/>
    <col min="5126" max="5127" width="1" style="33" customWidth="1"/>
    <col min="5128" max="5128" width="8.42578125" style="33" customWidth="1"/>
    <col min="5129" max="5129" width="10.140625" style="33" customWidth="1"/>
    <col min="5130" max="5130" width="9.28515625" style="33" customWidth="1"/>
    <col min="5131" max="5131" width="1.7109375" style="33" customWidth="1"/>
    <col min="5132" max="5132" width="3.85546875" style="33" customWidth="1"/>
    <col min="5133" max="5133" width="15.28515625" style="33" customWidth="1"/>
    <col min="5134" max="5134" width="5" style="33" customWidth="1"/>
    <col min="5135" max="5135" width="4.85546875" style="33" customWidth="1"/>
    <col min="5136" max="5136" width="32.140625" style="33" customWidth="1"/>
    <col min="5137" max="5376" width="9.140625" style="33"/>
    <col min="5377" max="5377" width="5" style="33" customWidth="1"/>
    <col min="5378" max="5378" width="17.5703125" style="33" customWidth="1"/>
    <col min="5379" max="5379" width="0.5703125" style="33" customWidth="1"/>
    <col min="5380" max="5380" width="3.7109375" style="33" customWidth="1"/>
    <col min="5381" max="5381" width="17.42578125" style="33" customWidth="1"/>
    <col min="5382" max="5383" width="1" style="33" customWidth="1"/>
    <col min="5384" max="5384" width="8.42578125" style="33" customWidth="1"/>
    <col min="5385" max="5385" width="10.140625" style="33" customWidth="1"/>
    <col min="5386" max="5386" width="9.28515625" style="33" customWidth="1"/>
    <col min="5387" max="5387" width="1.7109375" style="33" customWidth="1"/>
    <col min="5388" max="5388" width="3.85546875" style="33" customWidth="1"/>
    <col min="5389" max="5389" width="15.28515625" style="33" customWidth="1"/>
    <col min="5390" max="5390" width="5" style="33" customWidth="1"/>
    <col min="5391" max="5391" width="4.85546875" style="33" customWidth="1"/>
    <col min="5392" max="5392" width="32.140625" style="33" customWidth="1"/>
    <col min="5393" max="5632" width="9.140625" style="33"/>
    <col min="5633" max="5633" width="5" style="33" customWidth="1"/>
    <col min="5634" max="5634" width="17.5703125" style="33" customWidth="1"/>
    <col min="5635" max="5635" width="0.5703125" style="33" customWidth="1"/>
    <col min="5636" max="5636" width="3.7109375" style="33" customWidth="1"/>
    <col min="5637" max="5637" width="17.42578125" style="33" customWidth="1"/>
    <col min="5638" max="5639" width="1" style="33" customWidth="1"/>
    <col min="5640" max="5640" width="8.42578125" style="33" customWidth="1"/>
    <col min="5641" max="5641" width="10.140625" style="33" customWidth="1"/>
    <col min="5642" max="5642" width="9.28515625" style="33" customWidth="1"/>
    <col min="5643" max="5643" width="1.7109375" style="33" customWidth="1"/>
    <col min="5644" max="5644" width="3.85546875" style="33" customWidth="1"/>
    <col min="5645" max="5645" width="15.28515625" style="33" customWidth="1"/>
    <col min="5646" max="5646" width="5" style="33" customWidth="1"/>
    <col min="5647" max="5647" width="4.85546875" style="33" customWidth="1"/>
    <col min="5648" max="5648" width="32.140625" style="33" customWidth="1"/>
    <col min="5649" max="5888" width="9.140625" style="33"/>
    <col min="5889" max="5889" width="5" style="33" customWidth="1"/>
    <col min="5890" max="5890" width="17.5703125" style="33" customWidth="1"/>
    <col min="5891" max="5891" width="0.5703125" style="33" customWidth="1"/>
    <col min="5892" max="5892" width="3.7109375" style="33" customWidth="1"/>
    <col min="5893" max="5893" width="17.42578125" style="33" customWidth="1"/>
    <col min="5894" max="5895" width="1" style="33" customWidth="1"/>
    <col min="5896" max="5896" width="8.42578125" style="33" customWidth="1"/>
    <col min="5897" max="5897" width="10.140625" style="33" customWidth="1"/>
    <col min="5898" max="5898" width="9.28515625" style="33" customWidth="1"/>
    <col min="5899" max="5899" width="1.7109375" style="33" customWidth="1"/>
    <col min="5900" max="5900" width="3.85546875" style="33" customWidth="1"/>
    <col min="5901" max="5901" width="15.28515625" style="33" customWidth="1"/>
    <col min="5902" max="5902" width="5" style="33" customWidth="1"/>
    <col min="5903" max="5903" width="4.85546875" style="33" customWidth="1"/>
    <col min="5904" max="5904" width="32.140625" style="33" customWidth="1"/>
    <col min="5905" max="6144" width="9.140625" style="33"/>
    <col min="6145" max="6145" width="5" style="33" customWidth="1"/>
    <col min="6146" max="6146" width="17.5703125" style="33" customWidth="1"/>
    <col min="6147" max="6147" width="0.5703125" style="33" customWidth="1"/>
    <col min="6148" max="6148" width="3.7109375" style="33" customWidth="1"/>
    <col min="6149" max="6149" width="17.42578125" style="33" customWidth="1"/>
    <col min="6150" max="6151" width="1" style="33" customWidth="1"/>
    <col min="6152" max="6152" width="8.42578125" style="33" customWidth="1"/>
    <col min="6153" max="6153" width="10.140625" style="33" customWidth="1"/>
    <col min="6154" max="6154" width="9.28515625" style="33" customWidth="1"/>
    <col min="6155" max="6155" width="1.7109375" style="33" customWidth="1"/>
    <col min="6156" max="6156" width="3.85546875" style="33" customWidth="1"/>
    <col min="6157" max="6157" width="15.28515625" style="33" customWidth="1"/>
    <col min="6158" max="6158" width="5" style="33" customWidth="1"/>
    <col min="6159" max="6159" width="4.85546875" style="33" customWidth="1"/>
    <col min="6160" max="6160" width="32.140625" style="33" customWidth="1"/>
    <col min="6161" max="6400" width="9.140625" style="33"/>
    <col min="6401" max="6401" width="5" style="33" customWidth="1"/>
    <col min="6402" max="6402" width="17.5703125" style="33" customWidth="1"/>
    <col min="6403" max="6403" width="0.5703125" style="33" customWidth="1"/>
    <col min="6404" max="6404" width="3.7109375" style="33" customWidth="1"/>
    <col min="6405" max="6405" width="17.42578125" style="33" customWidth="1"/>
    <col min="6406" max="6407" width="1" style="33" customWidth="1"/>
    <col min="6408" max="6408" width="8.42578125" style="33" customWidth="1"/>
    <col min="6409" max="6409" width="10.140625" style="33" customWidth="1"/>
    <col min="6410" max="6410" width="9.28515625" style="33" customWidth="1"/>
    <col min="6411" max="6411" width="1.7109375" style="33" customWidth="1"/>
    <col min="6412" max="6412" width="3.85546875" style="33" customWidth="1"/>
    <col min="6413" max="6413" width="15.28515625" style="33" customWidth="1"/>
    <col min="6414" max="6414" width="5" style="33" customWidth="1"/>
    <col min="6415" max="6415" width="4.85546875" style="33" customWidth="1"/>
    <col min="6416" max="6416" width="32.140625" style="33" customWidth="1"/>
    <col min="6417" max="6656" width="9.140625" style="33"/>
    <col min="6657" max="6657" width="5" style="33" customWidth="1"/>
    <col min="6658" max="6658" width="17.5703125" style="33" customWidth="1"/>
    <col min="6659" max="6659" width="0.5703125" style="33" customWidth="1"/>
    <col min="6660" max="6660" width="3.7109375" style="33" customWidth="1"/>
    <col min="6661" max="6661" width="17.42578125" style="33" customWidth="1"/>
    <col min="6662" max="6663" width="1" style="33" customWidth="1"/>
    <col min="6664" max="6664" width="8.42578125" style="33" customWidth="1"/>
    <col min="6665" max="6665" width="10.140625" style="33" customWidth="1"/>
    <col min="6666" max="6666" width="9.28515625" style="33" customWidth="1"/>
    <col min="6667" max="6667" width="1.7109375" style="33" customWidth="1"/>
    <col min="6668" max="6668" width="3.85546875" style="33" customWidth="1"/>
    <col min="6669" max="6669" width="15.28515625" style="33" customWidth="1"/>
    <col min="6670" max="6670" width="5" style="33" customWidth="1"/>
    <col min="6671" max="6671" width="4.85546875" style="33" customWidth="1"/>
    <col min="6672" max="6672" width="32.140625" style="33" customWidth="1"/>
    <col min="6673" max="6912" width="9.140625" style="33"/>
    <col min="6913" max="6913" width="5" style="33" customWidth="1"/>
    <col min="6914" max="6914" width="17.5703125" style="33" customWidth="1"/>
    <col min="6915" max="6915" width="0.5703125" style="33" customWidth="1"/>
    <col min="6916" max="6916" width="3.7109375" style="33" customWidth="1"/>
    <col min="6917" max="6917" width="17.42578125" style="33" customWidth="1"/>
    <col min="6918" max="6919" width="1" style="33" customWidth="1"/>
    <col min="6920" max="6920" width="8.42578125" style="33" customWidth="1"/>
    <col min="6921" max="6921" width="10.140625" style="33" customWidth="1"/>
    <col min="6922" max="6922" width="9.28515625" style="33" customWidth="1"/>
    <col min="6923" max="6923" width="1.7109375" style="33" customWidth="1"/>
    <col min="6924" max="6924" width="3.85546875" style="33" customWidth="1"/>
    <col min="6925" max="6925" width="15.28515625" style="33" customWidth="1"/>
    <col min="6926" max="6926" width="5" style="33" customWidth="1"/>
    <col min="6927" max="6927" width="4.85546875" style="33" customWidth="1"/>
    <col min="6928" max="6928" width="32.140625" style="33" customWidth="1"/>
    <col min="6929" max="7168" width="9.140625" style="33"/>
    <col min="7169" max="7169" width="5" style="33" customWidth="1"/>
    <col min="7170" max="7170" width="17.5703125" style="33" customWidth="1"/>
    <col min="7171" max="7171" width="0.5703125" style="33" customWidth="1"/>
    <col min="7172" max="7172" width="3.7109375" style="33" customWidth="1"/>
    <col min="7173" max="7173" width="17.42578125" style="33" customWidth="1"/>
    <col min="7174" max="7175" width="1" style="33" customWidth="1"/>
    <col min="7176" max="7176" width="8.42578125" style="33" customWidth="1"/>
    <col min="7177" max="7177" width="10.140625" style="33" customWidth="1"/>
    <col min="7178" max="7178" width="9.28515625" style="33" customWidth="1"/>
    <col min="7179" max="7179" width="1.7109375" style="33" customWidth="1"/>
    <col min="7180" max="7180" width="3.85546875" style="33" customWidth="1"/>
    <col min="7181" max="7181" width="15.28515625" style="33" customWidth="1"/>
    <col min="7182" max="7182" width="5" style="33" customWidth="1"/>
    <col min="7183" max="7183" width="4.85546875" style="33" customWidth="1"/>
    <col min="7184" max="7184" width="32.140625" style="33" customWidth="1"/>
    <col min="7185" max="7424" width="9.140625" style="33"/>
    <col min="7425" max="7425" width="5" style="33" customWidth="1"/>
    <col min="7426" max="7426" width="17.5703125" style="33" customWidth="1"/>
    <col min="7427" max="7427" width="0.5703125" style="33" customWidth="1"/>
    <col min="7428" max="7428" width="3.7109375" style="33" customWidth="1"/>
    <col min="7429" max="7429" width="17.42578125" style="33" customWidth="1"/>
    <col min="7430" max="7431" width="1" style="33" customWidth="1"/>
    <col min="7432" max="7432" width="8.42578125" style="33" customWidth="1"/>
    <col min="7433" max="7433" width="10.140625" style="33" customWidth="1"/>
    <col min="7434" max="7434" width="9.28515625" style="33" customWidth="1"/>
    <col min="7435" max="7435" width="1.7109375" style="33" customWidth="1"/>
    <col min="7436" max="7436" width="3.85546875" style="33" customWidth="1"/>
    <col min="7437" max="7437" width="15.28515625" style="33" customWidth="1"/>
    <col min="7438" max="7438" width="5" style="33" customWidth="1"/>
    <col min="7439" max="7439" width="4.85546875" style="33" customWidth="1"/>
    <col min="7440" max="7440" width="32.140625" style="33" customWidth="1"/>
    <col min="7441" max="7680" width="9.140625" style="33"/>
    <col min="7681" max="7681" width="5" style="33" customWidth="1"/>
    <col min="7682" max="7682" width="17.5703125" style="33" customWidth="1"/>
    <col min="7683" max="7683" width="0.5703125" style="33" customWidth="1"/>
    <col min="7684" max="7684" width="3.7109375" style="33" customWidth="1"/>
    <col min="7685" max="7685" width="17.42578125" style="33" customWidth="1"/>
    <col min="7686" max="7687" width="1" style="33" customWidth="1"/>
    <col min="7688" max="7688" width="8.42578125" style="33" customWidth="1"/>
    <col min="7689" max="7689" width="10.140625" style="33" customWidth="1"/>
    <col min="7690" max="7690" width="9.28515625" style="33" customWidth="1"/>
    <col min="7691" max="7691" width="1.7109375" style="33" customWidth="1"/>
    <col min="7692" max="7692" width="3.85546875" style="33" customWidth="1"/>
    <col min="7693" max="7693" width="15.28515625" style="33" customWidth="1"/>
    <col min="7694" max="7694" width="5" style="33" customWidth="1"/>
    <col min="7695" max="7695" width="4.85546875" style="33" customWidth="1"/>
    <col min="7696" max="7696" width="32.140625" style="33" customWidth="1"/>
    <col min="7697" max="7936" width="9.140625" style="33"/>
    <col min="7937" max="7937" width="5" style="33" customWidth="1"/>
    <col min="7938" max="7938" width="17.5703125" style="33" customWidth="1"/>
    <col min="7939" max="7939" width="0.5703125" style="33" customWidth="1"/>
    <col min="7940" max="7940" width="3.7109375" style="33" customWidth="1"/>
    <col min="7941" max="7941" width="17.42578125" style="33" customWidth="1"/>
    <col min="7942" max="7943" width="1" style="33" customWidth="1"/>
    <col min="7944" max="7944" width="8.42578125" style="33" customWidth="1"/>
    <col min="7945" max="7945" width="10.140625" style="33" customWidth="1"/>
    <col min="7946" max="7946" width="9.28515625" style="33" customWidth="1"/>
    <col min="7947" max="7947" width="1.7109375" style="33" customWidth="1"/>
    <col min="7948" max="7948" width="3.85546875" style="33" customWidth="1"/>
    <col min="7949" max="7949" width="15.28515625" style="33" customWidth="1"/>
    <col min="7950" max="7950" width="5" style="33" customWidth="1"/>
    <col min="7951" max="7951" width="4.85546875" style="33" customWidth="1"/>
    <col min="7952" max="7952" width="32.140625" style="33" customWidth="1"/>
    <col min="7953" max="8192" width="9.140625" style="33"/>
    <col min="8193" max="8193" width="5" style="33" customWidth="1"/>
    <col min="8194" max="8194" width="17.5703125" style="33" customWidth="1"/>
    <col min="8195" max="8195" width="0.5703125" style="33" customWidth="1"/>
    <col min="8196" max="8196" width="3.7109375" style="33" customWidth="1"/>
    <col min="8197" max="8197" width="17.42578125" style="33" customWidth="1"/>
    <col min="8198" max="8199" width="1" style="33" customWidth="1"/>
    <col min="8200" max="8200" width="8.42578125" style="33" customWidth="1"/>
    <col min="8201" max="8201" width="10.140625" style="33" customWidth="1"/>
    <col min="8202" max="8202" width="9.28515625" style="33" customWidth="1"/>
    <col min="8203" max="8203" width="1.7109375" style="33" customWidth="1"/>
    <col min="8204" max="8204" width="3.85546875" style="33" customWidth="1"/>
    <col min="8205" max="8205" width="15.28515625" style="33" customWidth="1"/>
    <col min="8206" max="8206" width="5" style="33" customWidth="1"/>
    <col min="8207" max="8207" width="4.85546875" style="33" customWidth="1"/>
    <col min="8208" max="8208" width="32.140625" style="33" customWidth="1"/>
    <col min="8209" max="8448" width="9.140625" style="33"/>
    <col min="8449" max="8449" width="5" style="33" customWidth="1"/>
    <col min="8450" max="8450" width="17.5703125" style="33" customWidth="1"/>
    <col min="8451" max="8451" width="0.5703125" style="33" customWidth="1"/>
    <col min="8452" max="8452" width="3.7109375" style="33" customWidth="1"/>
    <col min="8453" max="8453" width="17.42578125" style="33" customWidth="1"/>
    <col min="8454" max="8455" width="1" style="33" customWidth="1"/>
    <col min="8456" max="8456" width="8.42578125" style="33" customWidth="1"/>
    <col min="8457" max="8457" width="10.140625" style="33" customWidth="1"/>
    <col min="8458" max="8458" width="9.28515625" style="33" customWidth="1"/>
    <col min="8459" max="8459" width="1.7109375" style="33" customWidth="1"/>
    <col min="8460" max="8460" width="3.85546875" style="33" customWidth="1"/>
    <col min="8461" max="8461" width="15.28515625" style="33" customWidth="1"/>
    <col min="8462" max="8462" width="5" style="33" customWidth="1"/>
    <col min="8463" max="8463" width="4.85546875" style="33" customWidth="1"/>
    <col min="8464" max="8464" width="32.140625" style="33" customWidth="1"/>
    <col min="8465" max="8704" width="9.140625" style="33"/>
    <col min="8705" max="8705" width="5" style="33" customWidth="1"/>
    <col min="8706" max="8706" width="17.5703125" style="33" customWidth="1"/>
    <col min="8707" max="8707" width="0.5703125" style="33" customWidth="1"/>
    <col min="8708" max="8708" width="3.7109375" style="33" customWidth="1"/>
    <col min="8709" max="8709" width="17.42578125" style="33" customWidth="1"/>
    <col min="8710" max="8711" width="1" style="33" customWidth="1"/>
    <col min="8712" max="8712" width="8.42578125" style="33" customWidth="1"/>
    <col min="8713" max="8713" width="10.140625" style="33" customWidth="1"/>
    <col min="8714" max="8714" width="9.28515625" style="33" customWidth="1"/>
    <col min="8715" max="8715" width="1.7109375" style="33" customWidth="1"/>
    <col min="8716" max="8716" width="3.85546875" style="33" customWidth="1"/>
    <col min="8717" max="8717" width="15.28515625" style="33" customWidth="1"/>
    <col min="8718" max="8718" width="5" style="33" customWidth="1"/>
    <col min="8719" max="8719" width="4.85546875" style="33" customWidth="1"/>
    <col min="8720" max="8720" width="32.140625" style="33" customWidth="1"/>
    <col min="8721" max="8960" width="9.140625" style="33"/>
    <col min="8961" max="8961" width="5" style="33" customWidth="1"/>
    <col min="8962" max="8962" width="17.5703125" style="33" customWidth="1"/>
    <col min="8963" max="8963" width="0.5703125" style="33" customWidth="1"/>
    <col min="8964" max="8964" width="3.7109375" style="33" customWidth="1"/>
    <col min="8965" max="8965" width="17.42578125" style="33" customWidth="1"/>
    <col min="8966" max="8967" width="1" style="33" customWidth="1"/>
    <col min="8968" max="8968" width="8.42578125" style="33" customWidth="1"/>
    <col min="8969" max="8969" width="10.140625" style="33" customWidth="1"/>
    <col min="8970" max="8970" width="9.28515625" style="33" customWidth="1"/>
    <col min="8971" max="8971" width="1.7109375" style="33" customWidth="1"/>
    <col min="8972" max="8972" width="3.85546875" style="33" customWidth="1"/>
    <col min="8973" max="8973" width="15.28515625" style="33" customWidth="1"/>
    <col min="8974" max="8974" width="5" style="33" customWidth="1"/>
    <col min="8975" max="8975" width="4.85546875" style="33" customWidth="1"/>
    <col min="8976" max="8976" width="32.140625" style="33" customWidth="1"/>
    <col min="8977" max="9216" width="9.140625" style="33"/>
    <col min="9217" max="9217" width="5" style="33" customWidth="1"/>
    <col min="9218" max="9218" width="17.5703125" style="33" customWidth="1"/>
    <col min="9219" max="9219" width="0.5703125" style="33" customWidth="1"/>
    <col min="9220" max="9220" width="3.7109375" style="33" customWidth="1"/>
    <col min="9221" max="9221" width="17.42578125" style="33" customWidth="1"/>
    <col min="9222" max="9223" width="1" style="33" customWidth="1"/>
    <col min="9224" max="9224" width="8.42578125" style="33" customWidth="1"/>
    <col min="9225" max="9225" width="10.140625" style="33" customWidth="1"/>
    <col min="9226" max="9226" width="9.28515625" style="33" customWidth="1"/>
    <col min="9227" max="9227" width="1.7109375" style="33" customWidth="1"/>
    <col min="9228" max="9228" width="3.85546875" style="33" customWidth="1"/>
    <col min="9229" max="9229" width="15.28515625" style="33" customWidth="1"/>
    <col min="9230" max="9230" width="5" style="33" customWidth="1"/>
    <col min="9231" max="9231" width="4.85546875" style="33" customWidth="1"/>
    <col min="9232" max="9232" width="32.140625" style="33" customWidth="1"/>
    <col min="9233" max="9472" width="9.140625" style="33"/>
    <col min="9473" max="9473" width="5" style="33" customWidth="1"/>
    <col min="9474" max="9474" width="17.5703125" style="33" customWidth="1"/>
    <col min="9475" max="9475" width="0.5703125" style="33" customWidth="1"/>
    <col min="9476" max="9476" width="3.7109375" style="33" customWidth="1"/>
    <col min="9477" max="9477" width="17.42578125" style="33" customWidth="1"/>
    <col min="9478" max="9479" width="1" style="33" customWidth="1"/>
    <col min="9480" max="9480" width="8.42578125" style="33" customWidth="1"/>
    <col min="9481" max="9481" width="10.140625" style="33" customWidth="1"/>
    <col min="9482" max="9482" width="9.28515625" style="33" customWidth="1"/>
    <col min="9483" max="9483" width="1.7109375" style="33" customWidth="1"/>
    <col min="9484" max="9484" width="3.85546875" style="33" customWidth="1"/>
    <col min="9485" max="9485" width="15.28515625" style="33" customWidth="1"/>
    <col min="9486" max="9486" width="5" style="33" customWidth="1"/>
    <col min="9487" max="9487" width="4.85546875" style="33" customWidth="1"/>
    <col min="9488" max="9488" width="32.140625" style="33" customWidth="1"/>
    <col min="9489" max="9728" width="9.140625" style="33"/>
    <col min="9729" max="9729" width="5" style="33" customWidth="1"/>
    <col min="9730" max="9730" width="17.5703125" style="33" customWidth="1"/>
    <col min="9731" max="9731" width="0.5703125" style="33" customWidth="1"/>
    <col min="9732" max="9732" width="3.7109375" style="33" customWidth="1"/>
    <col min="9733" max="9733" width="17.42578125" style="33" customWidth="1"/>
    <col min="9734" max="9735" width="1" style="33" customWidth="1"/>
    <col min="9736" max="9736" width="8.42578125" style="33" customWidth="1"/>
    <col min="9737" max="9737" width="10.140625" style="33" customWidth="1"/>
    <col min="9738" max="9738" width="9.28515625" style="33" customWidth="1"/>
    <col min="9739" max="9739" width="1.7109375" style="33" customWidth="1"/>
    <col min="9740" max="9740" width="3.85546875" style="33" customWidth="1"/>
    <col min="9741" max="9741" width="15.28515625" style="33" customWidth="1"/>
    <col min="9742" max="9742" width="5" style="33" customWidth="1"/>
    <col min="9743" max="9743" width="4.85546875" style="33" customWidth="1"/>
    <col min="9744" max="9744" width="32.140625" style="33" customWidth="1"/>
    <col min="9745" max="9984" width="9.140625" style="33"/>
    <col min="9985" max="9985" width="5" style="33" customWidth="1"/>
    <col min="9986" max="9986" width="17.5703125" style="33" customWidth="1"/>
    <col min="9987" max="9987" width="0.5703125" style="33" customWidth="1"/>
    <col min="9988" max="9988" width="3.7109375" style="33" customWidth="1"/>
    <col min="9989" max="9989" width="17.42578125" style="33" customWidth="1"/>
    <col min="9990" max="9991" width="1" style="33" customWidth="1"/>
    <col min="9992" max="9992" width="8.42578125" style="33" customWidth="1"/>
    <col min="9993" max="9993" width="10.140625" style="33" customWidth="1"/>
    <col min="9994" max="9994" width="9.28515625" style="33" customWidth="1"/>
    <col min="9995" max="9995" width="1.7109375" style="33" customWidth="1"/>
    <col min="9996" max="9996" width="3.85546875" style="33" customWidth="1"/>
    <col min="9997" max="9997" width="15.28515625" style="33" customWidth="1"/>
    <col min="9998" max="9998" width="5" style="33" customWidth="1"/>
    <col min="9999" max="9999" width="4.85546875" style="33" customWidth="1"/>
    <col min="10000" max="10000" width="32.140625" style="33" customWidth="1"/>
    <col min="10001" max="10240" width="9.140625" style="33"/>
    <col min="10241" max="10241" width="5" style="33" customWidth="1"/>
    <col min="10242" max="10242" width="17.5703125" style="33" customWidth="1"/>
    <col min="10243" max="10243" width="0.5703125" style="33" customWidth="1"/>
    <col min="10244" max="10244" width="3.7109375" style="33" customWidth="1"/>
    <col min="10245" max="10245" width="17.42578125" style="33" customWidth="1"/>
    <col min="10246" max="10247" width="1" style="33" customWidth="1"/>
    <col min="10248" max="10248" width="8.42578125" style="33" customWidth="1"/>
    <col min="10249" max="10249" width="10.140625" style="33" customWidth="1"/>
    <col min="10250" max="10250" width="9.28515625" style="33" customWidth="1"/>
    <col min="10251" max="10251" width="1.7109375" style="33" customWidth="1"/>
    <col min="10252" max="10252" width="3.85546875" style="33" customWidth="1"/>
    <col min="10253" max="10253" width="15.28515625" style="33" customWidth="1"/>
    <col min="10254" max="10254" width="5" style="33" customWidth="1"/>
    <col min="10255" max="10255" width="4.85546875" style="33" customWidth="1"/>
    <col min="10256" max="10256" width="32.140625" style="33" customWidth="1"/>
    <col min="10257" max="10496" width="9.140625" style="33"/>
    <col min="10497" max="10497" width="5" style="33" customWidth="1"/>
    <col min="10498" max="10498" width="17.5703125" style="33" customWidth="1"/>
    <col min="10499" max="10499" width="0.5703125" style="33" customWidth="1"/>
    <col min="10500" max="10500" width="3.7109375" style="33" customWidth="1"/>
    <col min="10501" max="10501" width="17.42578125" style="33" customWidth="1"/>
    <col min="10502" max="10503" width="1" style="33" customWidth="1"/>
    <col min="10504" max="10504" width="8.42578125" style="33" customWidth="1"/>
    <col min="10505" max="10505" width="10.140625" style="33" customWidth="1"/>
    <col min="10506" max="10506" width="9.28515625" style="33" customWidth="1"/>
    <col min="10507" max="10507" width="1.7109375" style="33" customWidth="1"/>
    <col min="10508" max="10508" width="3.85546875" style="33" customWidth="1"/>
    <col min="10509" max="10509" width="15.28515625" style="33" customWidth="1"/>
    <col min="10510" max="10510" width="5" style="33" customWidth="1"/>
    <col min="10511" max="10511" width="4.85546875" style="33" customWidth="1"/>
    <col min="10512" max="10512" width="32.140625" style="33" customWidth="1"/>
    <col min="10513" max="10752" width="9.140625" style="33"/>
    <col min="10753" max="10753" width="5" style="33" customWidth="1"/>
    <col min="10754" max="10754" width="17.5703125" style="33" customWidth="1"/>
    <col min="10755" max="10755" width="0.5703125" style="33" customWidth="1"/>
    <col min="10756" max="10756" width="3.7109375" style="33" customWidth="1"/>
    <col min="10757" max="10757" width="17.42578125" style="33" customWidth="1"/>
    <col min="10758" max="10759" width="1" style="33" customWidth="1"/>
    <col min="10760" max="10760" width="8.42578125" style="33" customWidth="1"/>
    <col min="10761" max="10761" width="10.140625" style="33" customWidth="1"/>
    <col min="10762" max="10762" width="9.28515625" style="33" customWidth="1"/>
    <col min="10763" max="10763" width="1.7109375" style="33" customWidth="1"/>
    <col min="10764" max="10764" width="3.85546875" style="33" customWidth="1"/>
    <col min="10765" max="10765" width="15.28515625" style="33" customWidth="1"/>
    <col min="10766" max="10766" width="5" style="33" customWidth="1"/>
    <col min="10767" max="10767" width="4.85546875" style="33" customWidth="1"/>
    <col min="10768" max="10768" width="32.140625" style="33" customWidth="1"/>
    <col min="10769" max="11008" width="9.140625" style="33"/>
    <col min="11009" max="11009" width="5" style="33" customWidth="1"/>
    <col min="11010" max="11010" width="17.5703125" style="33" customWidth="1"/>
    <col min="11011" max="11011" width="0.5703125" style="33" customWidth="1"/>
    <col min="11012" max="11012" width="3.7109375" style="33" customWidth="1"/>
    <col min="11013" max="11013" width="17.42578125" style="33" customWidth="1"/>
    <col min="11014" max="11015" width="1" style="33" customWidth="1"/>
    <col min="11016" max="11016" width="8.42578125" style="33" customWidth="1"/>
    <col min="11017" max="11017" width="10.140625" style="33" customWidth="1"/>
    <col min="11018" max="11018" width="9.28515625" style="33" customWidth="1"/>
    <col min="11019" max="11019" width="1.7109375" style="33" customWidth="1"/>
    <col min="11020" max="11020" width="3.85546875" style="33" customWidth="1"/>
    <col min="11021" max="11021" width="15.28515625" style="33" customWidth="1"/>
    <col min="11022" max="11022" width="5" style="33" customWidth="1"/>
    <col min="11023" max="11023" width="4.85546875" style="33" customWidth="1"/>
    <col min="11024" max="11024" width="32.140625" style="33" customWidth="1"/>
    <col min="11025" max="11264" width="9.140625" style="33"/>
    <col min="11265" max="11265" width="5" style="33" customWidth="1"/>
    <col min="11266" max="11266" width="17.5703125" style="33" customWidth="1"/>
    <col min="11267" max="11267" width="0.5703125" style="33" customWidth="1"/>
    <col min="11268" max="11268" width="3.7109375" style="33" customWidth="1"/>
    <col min="11269" max="11269" width="17.42578125" style="33" customWidth="1"/>
    <col min="11270" max="11271" width="1" style="33" customWidth="1"/>
    <col min="11272" max="11272" width="8.42578125" style="33" customWidth="1"/>
    <col min="11273" max="11273" width="10.140625" style="33" customWidth="1"/>
    <col min="11274" max="11274" width="9.28515625" style="33" customWidth="1"/>
    <col min="11275" max="11275" width="1.7109375" style="33" customWidth="1"/>
    <col min="11276" max="11276" width="3.85546875" style="33" customWidth="1"/>
    <col min="11277" max="11277" width="15.28515625" style="33" customWidth="1"/>
    <col min="11278" max="11278" width="5" style="33" customWidth="1"/>
    <col min="11279" max="11279" width="4.85546875" style="33" customWidth="1"/>
    <col min="11280" max="11280" width="32.140625" style="33" customWidth="1"/>
    <col min="11281" max="11520" width="9.140625" style="33"/>
    <col min="11521" max="11521" width="5" style="33" customWidth="1"/>
    <col min="11522" max="11522" width="17.5703125" style="33" customWidth="1"/>
    <col min="11523" max="11523" width="0.5703125" style="33" customWidth="1"/>
    <col min="11524" max="11524" width="3.7109375" style="33" customWidth="1"/>
    <col min="11525" max="11525" width="17.42578125" style="33" customWidth="1"/>
    <col min="11526" max="11527" width="1" style="33" customWidth="1"/>
    <col min="11528" max="11528" width="8.42578125" style="33" customWidth="1"/>
    <col min="11529" max="11529" width="10.140625" style="33" customWidth="1"/>
    <col min="11530" max="11530" width="9.28515625" style="33" customWidth="1"/>
    <col min="11531" max="11531" width="1.7109375" style="33" customWidth="1"/>
    <col min="11532" max="11532" width="3.85546875" style="33" customWidth="1"/>
    <col min="11533" max="11533" width="15.28515625" style="33" customWidth="1"/>
    <col min="11534" max="11534" width="5" style="33" customWidth="1"/>
    <col min="11535" max="11535" width="4.85546875" style="33" customWidth="1"/>
    <col min="11536" max="11536" width="32.140625" style="33" customWidth="1"/>
    <col min="11537" max="11776" width="9.140625" style="33"/>
    <col min="11777" max="11777" width="5" style="33" customWidth="1"/>
    <col min="11778" max="11778" width="17.5703125" style="33" customWidth="1"/>
    <col min="11779" max="11779" width="0.5703125" style="33" customWidth="1"/>
    <col min="11780" max="11780" width="3.7109375" style="33" customWidth="1"/>
    <col min="11781" max="11781" width="17.42578125" style="33" customWidth="1"/>
    <col min="11782" max="11783" width="1" style="33" customWidth="1"/>
    <col min="11784" max="11784" width="8.42578125" style="33" customWidth="1"/>
    <col min="11785" max="11785" width="10.140625" style="33" customWidth="1"/>
    <col min="11786" max="11786" width="9.28515625" style="33" customWidth="1"/>
    <col min="11787" max="11787" width="1.7109375" style="33" customWidth="1"/>
    <col min="11788" max="11788" width="3.85546875" style="33" customWidth="1"/>
    <col min="11789" max="11789" width="15.28515625" style="33" customWidth="1"/>
    <col min="11790" max="11790" width="5" style="33" customWidth="1"/>
    <col min="11791" max="11791" width="4.85546875" style="33" customWidth="1"/>
    <col min="11792" max="11792" width="32.140625" style="33" customWidth="1"/>
    <col min="11793" max="12032" width="9.140625" style="33"/>
    <col min="12033" max="12033" width="5" style="33" customWidth="1"/>
    <col min="12034" max="12034" width="17.5703125" style="33" customWidth="1"/>
    <col min="12035" max="12035" width="0.5703125" style="33" customWidth="1"/>
    <col min="12036" max="12036" width="3.7109375" style="33" customWidth="1"/>
    <col min="12037" max="12037" width="17.42578125" style="33" customWidth="1"/>
    <col min="12038" max="12039" width="1" style="33" customWidth="1"/>
    <col min="12040" max="12040" width="8.42578125" style="33" customWidth="1"/>
    <col min="12041" max="12041" width="10.140625" style="33" customWidth="1"/>
    <col min="12042" max="12042" width="9.28515625" style="33" customWidth="1"/>
    <col min="12043" max="12043" width="1.7109375" style="33" customWidth="1"/>
    <col min="12044" max="12044" width="3.85546875" style="33" customWidth="1"/>
    <col min="12045" max="12045" width="15.28515625" style="33" customWidth="1"/>
    <col min="12046" max="12046" width="5" style="33" customWidth="1"/>
    <col min="12047" max="12047" width="4.85546875" style="33" customWidth="1"/>
    <col min="12048" max="12048" width="32.140625" style="33" customWidth="1"/>
    <col min="12049" max="12288" width="9.140625" style="33"/>
    <col min="12289" max="12289" width="5" style="33" customWidth="1"/>
    <col min="12290" max="12290" width="17.5703125" style="33" customWidth="1"/>
    <col min="12291" max="12291" width="0.5703125" style="33" customWidth="1"/>
    <col min="12292" max="12292" width="3.7109375" style="33" customWidth="1"/>
    <col min="12293" max="12293" width="17.42578125" style="33" customWidth="1"/>
    <col min="12294" max="12295" width="1" style="33" customWidth="1"/>
    <col min="12296" max="12296" width="8.42578125" style="33" customWidth="1"/>
    <col min="12297" max="12297" width="10.140625" style="33" customWidth="1"/>
    <col min="12298" max="12298" width="9.28515625" style="33" customWidth="1"/>
    <col min="12299" max="12299" width="1.7109375" style="33" customWidth="1"/>
    <col min="12300" max="12300" width="3.85546875" style="33" customWidth="1"/>
    <col min="12301" max="12301" width="15.28515625" style="33" customWidth="1"/>
    <col min="12302" max="12302" width="5" style="33" customWidth="1"/>
    <col min="12303" max="12303" width="4.85546875" style="33" customWidth="1"/>
    <col min="12304" max="12304" width="32.140625" style="33" customWidth="1"/>
    <col min="12305" max="12544" width="9.140625" style="33"/>
    <col min="12545" max="12545" width="5" style="33" customWidth="1"/>
    <col min="12546" max="12546" width="17.5703125" style="33" customWidth="1"/>
    <col min="12547" max="12547" width="0.5703125" style="33" customWidth="1"/>
    <col min="12548" max="12548" width="3.7109375" style="33" customWidth="1"/>
    <col min="12549" max="12549" width="17.42578125" style="33" customWidth="1"/>
    <col min="12550" max="12551" width="1" style="33" customWidth="1"/>
    <col min="12552" max="12552" width="8.42578125" style="33" customWidth="1"/>
    <col min="12553" max="12553" width="10.140625" style="33" customWidth="1"/>
    <col min="12554" max="12554" width="9.28515625" style="33" customWidth="1"/>
    <col min="12555" max="12555" width="1.7109375" style="33" customWidth="1"/>
    <col min="12556" max="12556" width="3.85546875" style="33" customWidth="1"/>
    <col min="12557" max="12557" width="15.28515625" style="33" customWidth="1"/>
    <col min="12558" max="12558" width="5" style="33" customWidth="1"/>
    <col min="12559" max="12559" width="4.85546875" style="33" customWidth="1"/>
    <col min="12560" max="12560" width="32.140625" style="33" customWidth="1"/>
    <col min="12561" max="12800" width="9.140625" style="33"/>
    <col min="12801" max="12801" width="5" style="33" customWidth="1"/>
    <col min="12802" max="12802" width="17.5703125" style="33" customWidth="1"/>
    <col min="12803" max="12803" width="0.5703125" style="33" customWidth="1"/>
    <col min="12804" max="12804" width="3.7109375" style="33" customWidth="1"/>
    <col min="12805" max="12805" width="17.42578125" style="33" customWidth="1"/>
    <col min="12806" max="12807" width="1" style="33" customWidth="1"/>
    <col min="12808" max="12808" width="8.42578125" style="33" customWidth="1"/>
    <col min="12809" max="12809" width="10.140625" style="33" customWidth="1"/>
    <col min="12810" max="12810" width="9.28515625" style="33" customWidth="1"/>
    <col min="12811" max="12811" width="1.7109375" style="33" customWidth="1"/>
    <col min="12812" max="12812" width="3.85546875" style="33" customWidth="1"/>
    <col min="12813" max="12813" width="15.28515625" style="33" customWidth="1"/>
    <col min="12814" max="12814" width="5" style="33" customWidth="1"/>
    <col min="12815" max="12815" width="4.85546875" style="33" customWidth="1"/>
    <col min="12816" max="12816" width="32.140625" style="33" customWidth="1"/>
    <col min="12817" max="13056" width="9.140625" style="33"/>
    <col min="13057" max="13057" width="5" style="33" customWidth="1"/>
    <col min="13058" max="13058" width="17.5703125" style="33" customWidth="1"/>
    <col min="13059" max="13059" width="0.5703125" style="33" customWidth="1"/>
    <col min="13060" max="13060" width="3.7109375" style="33" customWidth="1"/>
    <col min="13061" max="13061" width="17.42578125" style="33" customWidth="1"/>
    <col min="13062" max="13063" width="1" style="33" customWidth="1"/>
    <col min="13064" max="13064" width="8.42578125" style="33" customWidth="1"/>
    <col min="13065" max="13065" width="10.140625" style="33" customWidth="1"/>
    <col min="13066" max="13066" width="9.28515625" style="33" customWidth="1"/>
    <col min="13067" max="13067" width="1.7109375" style="33" customWidth="1"/>
    <col min="13068" max="13068" width="3.85546875" style="33" customWidth="1"/>
    <col min="13069" max="13069" width="15.28515625" style="33" customWidth="1"/>
    <col min="13070" max="13070" width="5" style="33" customWidth="1"/>
    <col min="13071" max="13071" width="4.85546875" style="33" customWidth="1"/>
    <col min="13072" max="13072" width="32.140625" style="33" customWidth="1"/>
    <col min="13073" max="13312" width="9.140625" style="33"/>
    <col min="13313" max="13313" width="5" style="33" customWidth="1"/>
    <col min="13314" max="13314" width="17.5703125" style="33" customWidth="1"/>
    <col min="13315" max="13315" width="0.5703125" style="33" customWidth="1"/>
    <col min="13316" max="13316" width="3.7109375" style="33" customWidth="1"/>
    <col min="13317" max="13317" width="17.42578125" style="33" customWidth="1"/>
    <col min="13318" max="13319" width="1" style="33" customWidth="1"/>
    <col min="13320" max="13320" width="8.42578125" style="33" customWidth="1"/>
    <col min="13321" max="13321" width="10.140625" style="33" customWidth="1"/>
    <col min="13322" max="13322" width="9.28515625" style="33" customWidth="1"/>
    <col min="13323" max="13323" width="1.7109375" style="33" customWidth="1"/>
    <col min="13324" max="13324" width="3.85546875" style="33" customWidth="1"/>
    <col min="13325" max="13325" width="15.28515625" style="33" customWidth="1"/>
    <col min="13326" max="13326" width="5" style="33" customWidth="1"/>
    <col min="13327" max="13327" width="4.85546875" style="33" customWidth="1"/>
    <col min="13328" max="13328" width="32.140625" style="33" customWidth="1"/>
    <col min="13329" max="13568" width="9.140625" style="33"/>
    <col min="13569" max="13569" width="5" style="33" customWidth="1"/>
    <col min="13570" max="13570" width="17.5703125" style="33" customWidth="1"/>
    <col min="13571" max="13571" width="0.5703125" style="33" customWidth="1"/>
    <col min="13572" max="13572" width="3.7109375" style="33" customWidth="1"/>
    <col min="13573" max="13573" width="17.42578125" style="33" customWidth="1"/>
    <col min="13574" max="13575" width="1" style="33" customWidth="1"/>
    <col min="13576" max="13576" width="8.42578125" style="33" customWidth="1"/>
    <col min="13577" max="13577" width="10.140625" style="33" customWidth="1"/>
    <col min="13578" max="13578" width="9.28515625" style="33" customWidth="1"/>
    <col min="13579" max="13579" width="1.7109375" style="33" customWidth="1"/>
    <col min="13580" max="13580" width="3.85546875" style="33" customWidth="1"/>
    <col min="13581" max="13581" width="15.28515625" style="33" customWidth="1"/>
    <col min="13582" max="13582" width="5" style="33" customWidth="1"/>
    <col min="13583" max="13583" width="4.85546875" style="33" customWidth="1"/>
    <col min="13584" max="13584" width="32.140625" style="33" customWidth="1"/>
    <col min="13585" max="13824" width="9.140625" style="33"/>
    <col min="13825" max="13825" width="5" style="33" customWidth="1"/>
    <col min="13826" max="13826" width="17.5703125" style="33" customWidth="1"/>
    <col min="13827" max="13827" width="0.5703125" style="33" customWidth="1"/>
    <col min="13828" max="13828" width="3.7109375" style="33" customWidth="1"/>
    <col min="13829" max="13829" width="17.42578125" style="33" customWidth="1"/>
    <col min="13830" max="13831" width="1" style="33" customWidth="1"/>
    <col min="13832" max="13832" width="8.42578125" style="33" customWidth="1"/>
    <col min="13833" max="13833" width="10.140625" style="33" customWidth="1"/>
    <col min="13834" max="13834" width="9.28515625" style="33" customWidth="1"/>
    <col min="13835" max="13835" width="1.7109375" style="33" customWidth="1"/>
    <col min="13836" max="13836" width="3.85546875" style="33" customWidth="1"/>
    <col min="13837" max="13837" width="15.28515625" style="33" customWidth="1"/>
    <col min="13838" max="13838" width="5" style="33" customWidth="1"/>
    <col min="13839" max="13839" width="4.85546875" style="33" customWidth="1"/>
    <col min="13840" max="13840" width="32.140625" style="33" customWidth="1"/>
    <col min="13841" max="14080" width="9.140625" style="33"/>
    <col min="14081" max="14081" width="5" style="33" customWidth="1"/>
    <col min="14082" max="14082" width="17.5703125" style="33" customWidth="1"/>
    <col min="14083" max="14083" width="0.5703125" style="33" customWidth="1"/>
    <col min="14084" max="14084" width="3.7109375" style="33" customWidth="1"/>
    <col min="14085" max="14085" width="17.42578125" style="33" customWidth="1"/>
    <col min="14086" max="14087" width="1" style="33" customWidth="1"/>
    <col min="14088" max="14088" width="8.42578125" style="33" customWidth="1"/>
    <col min="14089" max="14089" width="10.140625" style="33" customWidth="1"/>
    <col min="14090" max="14090" width="9.28515625" style="33" customWidth="1"/>
    <col min="14091" max="14091" width="1.7109375" style="33" customWidth="1"/>
    <col min="14092" max="14092" width="3.85546875" style="33" customWidth="1"/>
    <col min="14093" max="14093" width="15.28515625" style="33" customWidth="1"/>
    <col min="14094" max="14094" width="5" style="33" customWidth="1"/>
    <col min="14095" max="14095" width="4.85546875" style="33" customWidth="1"/>
    <col min="14096" max="14096" width="32.140625" style="33" customWidth="1"/>
    <col min="14097" max="14336" width="9.140625" style="33"/>
    <col min="14337" max="14337" width="5" style="33" customWidth="1"/>
    <col min="14338" max="14338" width="17.5703125" style="33" customWidth="1"/>
    <col min="14339" max="14339" width="0.5703125" style="33" customWidth="1"/>
    <col min="14340" max="14340" width="3.7109375" style="33" customWidth="1"/>
    <col min="14341" max="14341" width="17.42578125" style="33" customWidth="1"/>
    <col min="14342" max="14343" width="1" style="33" customWidth="1"/>
    <col min="14344" max="14344" width="8.42578125" style="33" customWidth="1"/>
    <col min="14345" max="14345" width="10.140625" style="33" customWidth="1"/>
    <col min="14346" max="14346" width="9.28515625" style="33" customWidth="1"/>
    <col min="14347" max="14347" width="1.7109375" style="33" customWidth="1"/>
    <col min="14348" max="14348" width="3.85546875" style="33" customWidth="1"/>
    <col min="14349" max="14349" width="15.28515625" style="33" customWidth="1"/>
    <col min="14350" max="14350" width="5" style="33" customWidth="1"/>
    <col min="14351" max="14351" width="4.85546875" style="33" customWidth="1"/>
    <col min="14352" max="14352" width="32.140625" style="33" customWidth="1"/>
    <col min="14353" max="14592" width="9.140625" style="33"/>
    <col min="14593" max="14593" width="5" style="33" customWidth="1"/>
    <col min="14594" max="14594" width="17.5703125" style="33" customWidth="1"/>
    <col min="14595" max="14595" width="0.5703125" style="33" customWidth="1"/>
    <col min="14596" max="14596" width="3.7109375" style="33" customWidth="1"/>
    <col min="14597" max="14597" width="17.42578125" style="33" customWidth="1"/>
    <col min="14598" max="14599" width="1" style="33" customWidth="1"/>
    <col min="14600" max="14600" width="8.42578125" style="33" customWidth="1"/>
    <col min="14601" max="14601" width="10.140625" style="33" customWidth="1"/>
    <col min="14602" max="14602" width="9.28515625" style="33" customWidth="1"/>
    <col min="14603" max="14603" width="1.7109375" style="33" customWidth="1"/>
    <col min="14604" max="14604" width="3.85546875" style="33" customWidth="1"/>
    <col min="14605" max="14605" width="15.28515625" style="33" customWidth="1"/>
    <col min="14606" max="14606" width="5" style="33" customWidth="1"/>
    <col min="14607" max="14607" width="4.85546875" style="33" customWidth="1"/>
    <col min="14608" max="14608" width="32.140625" style="33" customWidth="1"/>
    <col min="14609" max="14848" width="9.140625" style="33"/>
    <col min="14849" max="14849" width="5" style="33" customWidth="1"/>
    <col min="14850" max="14850" width="17.5703125" style="33" customWidth="1"/>
    <col min="14851" max="14851" width="0.5703125" style="33" customWidth="1"/>
    <col min="14852" max="14852" width="3.7109375" style="33" customWidth="1"/>
    <col min="14853" max="14853" width="17.42578125" style="33" customWidth="1"/>
    <col min="14854" max="14855" width="1" style="33" customWidth="1"/>
    <col min="14856" max="14856" width="8.42578125" style="33" customWidth="1"/>
    <col min="14857" max="14857" width="10.140625" style="33" customWidth="1"/>
    <col min="14858" max="14858" width="9.28515625" style="33" customWidth="1"/>
    <col min="14859" max="14859" width="1.7109375" style="33" customWidth="1"/>
    <col min="14860" max="14860" width="3.85546875" style="33" customWidth="1"/>
    <col min="14861" max="14861" width="15.28515625" style="33" customWidth="1"/>
    <col min="14862" max="14862" width="5" style="33" customWidth="1"/>
    <col min="14863" max="14863" width="4.85546875" style="33" customWidth="1"/>
    <col min="14864" max="14864" width="32.140625" style="33" customWidth="1"/>
    <col min="14865" max="15104" width="9.140625" style="33"/>
    <col min="15105" max="15105" width="5" style="33" customWidth="1"/>
    <col min="15106" max="15106" width="17.5703125" style="33" customWidth="1"/>
    <col min="15107" max="15107" width="0.5703125" style="33" customWidth="1"/>
    <col min="15108" max="15108" width="3.7109375" style="33" customWidth="1"/>
    <col min="15109" max="15109" width="17.42578125" style="33" customWidth="1"/>
    <col min="15110" max="15111" width="1" style="33" customWidth="1"/>
    <col min="15112" max="15112" width="8.42578125" style="33" customWidth="1"/>
    <col min="15113" max="15113" width="10.140625" style="33" customWidth="1"/>
    <col min="15114" max="15114" width="9.28515625" style="33" customWidth="1"/>
    <col min="15115" max="15115" width="1.7109375" style="33" customWidth="1"/>
    <col min="15116" max="15116" width="3.85546875" style="33" customWidth="1"/>
    <col min="15117" max="15117" width="15.28515625" style="33" customWidth="1"/>
    <col min="15118" max="15118" width="5" style="33" customWidth="1"/>
    <col min="15119" max="15119" width="4.85546875" style="33" customWidth="1"/>
    <col min="15120" max="15120" width="32.140625" style="33" customWidth="1"/>
    <col min="15121" max="15360" width="9.140625" style="33"/>
    <col min="15361" max="15361" width="5" style="33" customWidth="1"/>
    <col min="15362" max="15362" width="17.5703125" style="33" customWidth="1"/>
    <col min="15363" max="15363" width="0.5703125" style="33" customWidth="1"/>
    <col min="15364" max="15364" width="3.7109375" style="33" customWidth="1"/>
    <col min="15365" max="15365" width="17.42578125" style="33" customWidth="1"/>
    <col min="15366" max="15367" width="1" style="33" customWidth="1"/>
    <col min="15368" max="15368" width="8.42578125" style="33" customWidth="1"/>
    <col min="15369" max="15369" width="10.140625" style="33" customWidth="1"/>
    <col min="15370" max="15370" width="9.28515625" style="33" customWidth="1"/>
    <col min="15371" max="15371" width="1.7109375" style="33" customWidth="1"/>
    <col min="15372" max="15372" width="3.85546875" style="33" customWidth="1"/>
    <col min="15373" max="15373" width="15.28515625" style="33" customWidth="1"/>
    <col min="15374" max="15374" width="5" style="33" customWidth="1"/>
    <col min="15375" max="15375" width="4.85546875" style="33" customWidth="1"/>
    <col min="15376" max="15376" width="32.140625" style="33" customWidth="1"/>
    <col min="15377" max="15616" width="9.140625" style="33"/>
    <col min="15617" max="15617" width="5" style="33" customWidth="1"/>
    <col min="15618" max="15618" width="17.5703125" style="33" customWidth="1"/>
    <col min="15619" max="15619" width="0.5703125" style="33" customWidth="1"/>
    <col min="15620" max="15620" width="3.7109375" style="33" customWidth="1"/>
    <col min="15621" max="15621" width="17.42578125" style="33" customWidth="1"/>
    <col min="15622" max="15623" width="1" style="33" customWidth="1"/>
    <col min="15624" max="15624" width="8.42578125" style="33" customWidth="1"/>
    <col min="15625" max="15625" width="10.140625" style="33" customWidth="1"/>
    <col min="15626" max="15626" width="9.28515625" style="33" customWidth="1"/>
    <col min="15627" max="15627" width="1.7109375" style="33" customWidth="1"/>
    <col min="15628" max="15628" width="3.85546875" style="33" customWidth="1"/>
    <col min="15629" max="15629" width="15.28515625" style="33" customWidth="1"/>
    <col min="15630" max="15630" width="5" style="33" customWidth="1"/>
    <col min="15631" max="15631" width="4.85546875" style="33" customWidth="1"/>
    <col min="15632" max="15632" width="32.140625" style="33" customWidth="1"/>
    <col min="15633" max="15872" width="9.140625" style="33"/>
    <col min="15873" max="15873" width="5" style="33" customWidth="1"/>
    <col min="15874" max="15874" width="17.5703125" style="33" customWidth="1"/>
    <col min="15875" max="15875" width="0.5703125" style="33" customWidth="1"/>
    <col min="15876" max="15876" width="3.7109375" style="33" customWidth="1"/>
    <col min="15877" max="15877" width="17.42578125" style="33" customWidth="1"/>
    <col min="15878" max="15879" width="1" style="33" customWidth="1"/>
    <col min="15880" max="15880" width="8.42578125" style="33" customWidth="1"/>
    <col min="15881" max="15881" width="10.140625" style="33" customWidth="1"/>
    <col min="15882" max="15882" width="9.28515625" style="33" customWidth="1"/>
    <col min="15883" max="15883" width="1.7109375" style="33" customWidth="1"/>
    <col min="15884" max="15884" width="3.85546875" style="33" customWidth="1"/>
    <col min="15885" max="15885" width="15.28515625" style="33" customWidth="1"/>
    <col min="15886" max="15886" width="5" style="33" customWidth="1"/>
    <col min="15887" max="15887" width="4.85546875" style="33" customWidth="1"/>
    <col min="15888" max="15888" width="32.140625" style="33" customWidth="1"/>
    <col min="15889" max="16128" width="9.140625" style="33"/>
    <col min="16129" max="16129" width="5" style="33" customWidth="1"/>
    <col min="16130" max="16130" width="17.5703125" style="33" customWidth="1"/>
    <col min="16131" max="16131" width="0.5703125" style="33" customWidth="1"/>
    <col min="16132" max="16132" width="3.7109375" style="33" customWidth="1"/>
    <col min="16133" max="16133" width="17.42578125" style="33" customWidth="1"/>
    <col min="16134" max="16135" width="1" style="33" customWidth="1"/>
    <col min="16136" max="16136" width="8.42578125" style="33" customWidth="1"/>
    <col min="16137" max="16137" width="10.140625" style="33" customWidth="1"/>
    <col min="16138" max="16138" width="9.28515625" style="33" customWidth="1"/>
    <col min="16139" max="16139" width="1.7109375" style="33" customWidth="1"/>
    <col min="16140" max="16140" width="3.85546875" style="33" customWidth="1"/>
    <col min="16141" max="16141" width="15.28515625" style="33" customWidth="1"/>
    <col min="16142" max="16142" width="5" style="33" customWidth="1"/>
    <col min="16143" max="16143" width="4.85546875" style="33" customWidth="1"/>
    <col min="16144" max="16144" width="32.140625" style="33" customWidth="1"/>
    <col min="16145" max="16384" width="9.140625" style="33"/>
  </cols>
  <sheetData>
    <row r="1" spans="1:16" ht="20.10000000000000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1" customHeight="1">
      <c r="A2" s="32"/>
      <c r="B2" s="32"/>
      <c r="C2" s="32"/>
      <c r="D2" s="32"/>
      <c r="E2" s="269" t="s">
        <v>69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32"/>
    </row>
    <row r="3" spans="1:16" ht="17.100000000000001" customHeight="1">
      <c r="A3" s="32"/>
      <c r="B3" s="32"/>
      <c r="C3" s="32"/>
      <c r="D3" s="32"/>
      <c r="E3" s="270" t="s">
        <v>235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32"/>
    </row>
    <row r="4" spans="1:16" ht="17.100000000000001" customHeight="1">
      <c r="A4" s="32"/>
      <c r="B4" s="32"/>
      <c r="C4" s="32"/>
      <c r="D4" s="32"/>
      <c r="E4" s="270" t="s">
        <v>144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32"/>
    </row>
    <row r="5" spans="1:16" ht="15" customHeight="1">
      <c r="A5" s="32"/>
      <c r="B5" s="270" t="s">
        <v>72</v>
      </c>
      <c r="C5" s="270"/>
      <c r="D5" s="270"/>
      <c r="E5" s="270"/>
      <c r="F5" s="270"/>
      <c r="G5" s="270" t="s">
        <v>73</v>
      </c>
      <c r="H5" s="270"/>
      <c r="I5" s="270"/>
      <c r="J5" s="270"/>
      <c r="K5" s="270"/>
      <c r="L5" s="270"/>
      <c r="M5" s="270"/>
      <c r="N5" s="270"/>
      <c r="O5" s="270"/>
      <c r="P5" s="32"/>
    </row>
    <row r="6" spans="1:16" ht="15" customHeight="1">
      <c r="A6" s="32"/>
      <c r="B6" s="271" t="s">
        <v>236</v>
      </c>
      <c r="C6" s="271"/>
      <c r="D6" s="271"/>
      <c r="E6" s="271"/>
      <c r="F6" s="271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" customHeight="1">
      <c r="A7" s="32"/>
      <c r="B7" s="34" t="s">
        <v>74</v>
      </c>
      <c r="C7" s="32"/>
      <c r="D7" s="266" t="s">
        <v>145</v>
      </c>
      <c r="E7" s="266"/>
      <c r="F7" s="266"/>
      <c r="G7" s="266"/>
      <c r="H7" s="266"/>
      <c r="I7" s="266"/>
      <c r="J7" s="266"/>
      <c r="K7" s="32"/>
      <c r="L7" s="266" t="s">
        <v>76</v>
      </c>
      <c r="M7" s="266"/>
      <c r="N7" s="32"/>
      <c r="O7" s="32"/>
      <c r="P7" s="32"/>
    </row>
    <row r="8" spans="1:16" ht="30" customHeight="1">
      <c r="A8" s="32"/>
      <c r="B8" s="267" t="s">
        <v>7</v>
      </c>
      <c r="C8" s="267"/>
      <c r="D8" s="267"/>
      <c r="E8" s="267"/>
      <c r="F8" s="268" t="s">
        <v>77</v>
      </c>
      <c r="G8" s="268"/>
      <c r="H8" s="268"/>
      <c r="I8" s="39" t="s">
        <v>78</v>
      </c>
      <c r="J8" s="268" t="s">
        <v>79</v>
      </c>
      <c r="K8" s="268"/>
      <c r="L8" s="268"/>
      <c r="M8" s="39" t="s">
        <v>80</v>
      </c>
      <c r="N8" s="32"/>
      <c r="O8" s="32"/>
      <c r="P8" s="32"/>
    </row>
    <row r="9" spans="1:16" ht="9.9499999999999993" customHeight="1">
      <c r="A9" s="32"/>
      <c r="B9" s="263" t="s">
        <v>12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32"/>
      <c r="O9" s="32"/>
      <c r="P9" s="32"/>
    </row>
    <row r="10" spans="1:16" ht="9.9499999999999993" customHeight="1">
      <c r="A10" s="32"/>
      <c r="B10" s="264" t="s">
        <v>81</v>
      </c>
      <c r="C10" s="264"/>
      <c r="D10" s="264"/>
      <c r="E10" s="264"/>
      <c r="F10" s="264"/>
      <c r="G10" s="264"/>
      <c r="H10" s="38">
        <v>0</v>
      </c>
      <c r="I10" s="38">
        <v>0</v>
      </c>
      <c r="J10" s="265">
        <v>0</v>
      </c>
      <c r="K10" s="265"/>
      <c r="L10" s="265"/>
      <c r="M10" s="38">
        <v>0</v>
      </c>
      <c r="N10" s="32"/>
      <c r="O10" s="32"/>
      <c r="P10" s="32"/>
    </row>
    <row r="11" spans="1:16" ht="9.9499999999999993" customHeight="1">
      <c r="A11" s="32"/>
      <c r="B11" s="264" t="s">
        <v>82</v>
      </c>
      <c r="C11" s="264"/>
      <c r="D11" s="264"/>
      <c r="E11" s="264"/>
      <c r="F11" s="264"/>
      <c r="G11" s="264"/>
      <c r="H11" s="38">
        <v>0</v>
      </c>
      <c r="I11" s="38">
        <v>0</v>
      </c>
      <c r="J11" s="265">
        <v>0</v>
      </c>
      <c r="K11" s="265"/>
      <c r="L11" s="265"/>
      <c r="M11" s="38">
        <v>0</v>
      </c>
      <c r="N11" s="32"/>
      <c r="O11" s="32"/>
      <c r="P11" s="32"/>
    </row>
    <row r="12" spans="1:16" ht="9.9499999999999993" customHeight="1">
      <c r="A12" s="32"/>
      <c r="B12" s="264" t="s">
        <v>83</v>
      </c>
      <c r="C12" s="264"/>
      <c r="D12" s="264"/>
      <c r="E12" s="264"/>
      <c r="F12" s="264"/>
      <c r="G12" s="264"/>
      <c r="H12" s="38"/>
      <c r="I12" s="38"/>
      <c r="J12" s="265"/>
      <c r="K12" s="265"/>
      <c r="L12" s="265"/>
      <c r="M12" s="38"/>
      <c r="N12" s="32"/>
      <c r="O12" s="32"/>
      <c r="P12" s="32"/>
    </row>
    <row r="13" spans="1:16" ht="9.9499999999999993" customHeight="1">
      <c r="A13" s="32"/>
      <c r="B13" s="264" t="s">
        <v>84</v>
      </c>
      <c r="C13" s="264"/>
      <c r="D13" s="264"/>
      <c r="E13" s="264"/>
      <c r="F13" s="264"/>
      <c r="G13" s="264"/>
      <c r="H13" s="38">
        <v>0</v>
      </c>
      <c r="I13" s="38">
        <v>0</v>
      </c>
      <c r="J13" s="265">
        <v>0</v>
      </c>
      <c r="K13" s="265"/>
      <c r="L13" s="265"/>
      <c r="M13" s="38">
        <v>0</v>
      </c>
      <c r="N13" s="32"/>
      <c r="O13" s="32"/>
      <c r="P13" s="32"/>
    </row>
    <row r="14" spans="1:16" ht="9.9499999999999993" customHeight="1">
      <c r="A14" s="32"/>
      <c r="B14" s="264" t="s">
        <v>85</v>
      </c>
      <c r="C14" s="264"/>
      <c r="D14" s="264"/>
      <c r="E14" s="264"/>
      <c r="F14" s="264"/>
      <c r="G14" s="264"/>
      <c r="H14" s="38">
        <v>0</v>
      </c>
      <c r="I14" s="38">
        <v>0</v>
      </c>
      <c r="J14" s="265">
        <v>0</v>
      </c>
      <c r="K14" s="265"/>
      <c r="L14" s="265"/>
      <c r="M14" s="38">
        <v>0</v>
      </c>
      <c r="N14" s="32"/>
      <c r="O14" s="32"/>
      <c r="P14" s="32"/>
    </row>
    <row r="15" spans="1:16" ht="9.9499999999999993" customHeight="1">
      <c r="A15" s="32"/>
      <c r="B15" s="264" t="s">
        <v>86</v>
      </c>
      <c r="C15" s="264"/>
      <c r="D15" s="264"/>
      <c r="E15" s="264"/>
      <c r="F15" s="264"/>
      <c r="G15" s="264"/>
      <c r="H15" s="38">
        <v>0</v>
      </c>
      <c r="I15" s="38">
        <v>0</v>
      </c>
      <c r="J15" s="265">
        <v>0</v>
      </c>
      <c r="K15" s="265"/>
      <c r="L15" s="265"/>
      <c r="M15" s="38">
        <v>0</v>
      </c>
      <c r="N15" s="32"/>
      <c r="O15" s="32"/>
      <c r="P15" s="32"/>
    </row>
    <row r="16" spans="1:16" ht="9.9499999999999993" customHeight="1">
      <c r="A16" s="32"/>
      <c r="B16" s="264" t="s">
        <v>87</v>
      </c>
      <c r="C16" s="264"/>
      <c r="D16" s="264"/>
      <c r="E16" s="264"/>
      <c r="F16" s="264"/>
      <c r="G16" s="264"/>
      <c r="H16" s="38">
        <v>0</v>
      </c>
      <c r="I16" s="38">
        <v>0</v>
      </c>
      <c r="J16" s="265">
        <v>0</v>
      </c>
      <c r="K16" s="265"/>
      <c r="L16" s="265"/>
      <c r="M16" s="38">
        <v>0</v>
      </c>
      <c r="N16" s="32"/>
      <c r="O16" s="32"/>
      <c r="P16" s="32"/>
    </row>
    <row r="17" spans="1:16" ht="9.9499999999999993" customHeight="1">
      <c r="A17" s="32"/>
      <c r="B17" s="264" t="s">
        <v>88</v>
      </c>
      <c r="C17" s="264"/>
      <c r="D17" s="264"/>
      <c r="E17" s="264"/>
      <c r="F17" s="264"/>
      <c r="G17" s="264"/>
      <c r="H17" s="38">
        <v>3575</v>
      </c>
      <c r="I17" s="38">
        <v>1.07</v>
      </c>
      <c r="J17" s="265">
        <v>88.01</v>
      </c>
      <c r="K17" s="265"/>
      <c r="L17" s="265"/>
      <c r="M17" s="38">
        <v>84.99</v>
      </c>
      <c r="N17" s="32"/>
      <c r="O17" s="32"/>
      <c r="P17" s="32"/>
    </row>
    <row r="18" spans="1:16" ht="9.9499999999999993" customHeight="1">
      <c r="A18" s="32"/>
      <c r="B18" s="264" t="s">
        <v>89</v>
      </c>
      <c r="C18" s="264"/>
      <c r="D18" s="264"/>
      <c r="E18" s="264"/>
      <c r="F18" s="264"/>
      <c r="G18" s="264"/>
      <c r="H18" s="38">
        <v>38.159999999999997</v>
      </c>
      <c r="I18" s="38">
        <v>0.01</v>
      </c>
      <c r="J18" s="265">
        <v>0.94</v>
      </c>
      <c r="K18" s="265"/>
      <c r="L18" s="265"/>
      <c r="M18" s="38">
        <v>0.91</v>
      </c>
      <c r="N18" s="32"/>
      <c r="O18" s="32"/>
      <c r="P18" s="32"/>
    </row>
    <row r="19" spans="1:16" ht="9.9499999999999993" customHeight="1">
      <c r="A19" s="32"/>
      <c r="B19" s="264" t="s">
        <v>90</v>
      </c>
      <c r="C19" s="264"/>
      <c r="D19" s="264"/>
      <c r="E19" s="264"/>
      <c r="F19" s="264"/>
      <c r="G19" s="264"/>
      <c r="H19" s="38">
        <v>0</v>
      </c>
      <c r="I19" s="38">
        <v>0</v>
      </c>
      <c r="J19" s="265">
        <v>0</v>
      </c>
      <c r="K19" s="265"/>
      <c r="L19" s="265"/>
      <c r="M19" s="38">
        <v>0</v>
      </c>
      <c r="N19" s="32"/>
      <c r="O19" s="32"/>
      <c r="P19" s="32"/>
    </row>
    <row r="20" spans="1:16" ht="9.9499999999999993" customHeight="1">
      <c r="A20" s="32"/>
      <c r="B20" s="264" t="s">
        <v>91</v>
      </c>
      <c r="C20" s="264"/>
      <c r="D20" s="264"/>
      <c r="E20" s="264"/>
      <c r="F20" s="264"/>
      <c r="G20" s="264"/>
      <c r="H20" s="38">
        <v>0</v>
      </c>
      <c r="I20" s="38">
        <v>0</v>
      </c>
      <c r="J20" s="265">
        <v>0</v>
      </c>
      <c r="K20" s="265"/>
      <c r="L20" s="265"/>
      <c r="M20" s="38">
        <v>0</v>
      </c>
      <c r="N20" s="32"/>
      <c r="O20" s="32"/>
      <c r="P20" s="32"/>
    </row>
    <row r="21" spans="1:16" ht="9.9499999999999993" customHeight="1">
      <c r="A21" s="32"/>
      <c r="B21" s="264" t="s">
        <v>92</v>
      </c>
      <c r="C21" s="264"/>
      <c r="D21" s="264"/>
      <c r="E21" s="264"/>
      <c r="F21" s="264"/>
      <c r="G21" s="264"/>
      <c r="H21" s="38">
        <v>0</v>
      </c>
      <c r="I21" s="38">
        <v>0</v>
      </c>
      <c r="J21" s="265">
        <v>0</v>
      </c>
      <c r="K21" s="265"/>
      <c r="L21" s="265"/>
      <c r="M21" s="38">
        <v>0</v>
      </c>
      <c r="N21" s="32"/>
      <c r="O21" s="32"/>
      <c r="P21" s="32"/>
    </row>
    <row r="22" spans="1:16" ht="9.9499999999999993" customHeight="1">
      <c r="A22" s="32"/>
      <c r="B22" s="264" t="s">
        <v>93</v>
      </c>
      <c r="C22" s="264"/>
      <c r="D22" s="264"/>
      <c r="E22" s="264"/>
      <c r="F22" s="264"/>
      <c r="G22" s="264"/>
      <c r="H22" s="38">
        <v>0</v>
      </c>
      <c r="I22" s="38">
        <v>0</v>
      </c>
      <c r="J22" s="265">
        <v>0</v>
      </c>
      <c r="K22" s="265"/>
      <c r="L22" s="265"/>
      <c r="M22" s="38">
        <v>0</v>
      </c>
      <c r="N22" s="32"/>
      <c r="O22" s="32"/>
      <c r="P22" s="32"/>
    </row>
    <row r="23" spans="1:16" ht="9.9499999999999993" customHeight="1">
      <c r="A23" s="32"/>
      <c r="B23" s="264" t="s">
        <v>94</v>
      </c>
      <c r="C23" s="264"/>
      <c r="D23" s="264"/>
      <c r="E23" s="264"/>
      <c r="F23" s="264"/>
      <c r="G23" s="264"/>
      <c r="H23" s="38">
        <v>0</v>
      </c>
      <c r="I23" s="38">
        <v>0</v>
      </c>
      <c r="J23" s="265">
        <v>0</v>
      </c>
      <c r="K23" s="265"/>
      <c r="L23" s="265"/>
      <c r="M23" s="38">
        <v>0</v>
      </c>
      <c r="N23" s="32"/>
      <c r="O23" s="32"/>
      <c r="P23" s="32"/>
    </row>
    <row r="24" spans="1:16" ht="9.9499999999999993" customHeight="1">
      <c r="A24" s="32"/>
      <c r="B24" s="264" t="s">
        <v>95</v>
      </c>
      <c r="C24" s="264"/>
      <c r="D24" s="264"/>
      <c r="E24" s="264"/>
      <c r="F24" s="264"/>
      <c r="G24" s="264"/>
      <c r="H24" s="38"/>
      <c r="I24" s="38"/>
      <c r="J24" s="265"/>
      <c r="K24" s="265"/>
      <c r="L24" s="265"/>
      <c r="M24" s="38"/>
      <c r="N24" s="32"/>
      <c r="O24" s="32"/>
      <c r="P24" s="32"/>
    </row>
    <row r="25" spans="1:16" ht="9.9499999999999993" customHeight="1">
      <c r="A25" s="32"/>
      <c r="B25" s="264" t="s">
        <v>96</v>
      </c>
      <c r="C25" s="264"/>
      <c r="D25" s="264"/>
      <c r="E25" s="264"/>
      <c r="F25" s="264"/>
      <c r="G25" s="264"/>
      <c r="H25" s="38">
        <v>0</v>
      </c>
      <c r="I25" s="38">
        <v>0</v>
      </c>
      <c r="J25" s="265">
        <v>0</v>
      </c>
      <c r="K25" s="265"/>
      <c r="L25" s="265"/>
      <c r="M25" s="38">
        <v>0</v>
      </c>
      <c r="N25" s="32"/>
      <c r="O25" s="32"/>
      <c r="P25" s="32"/>
    </row>
    <row r="26" spans="1:16" ht="9.9499999999999993" customHeight="1">
      <c r="A26" s="32"/>
      <c r="B26" s="264" t="s">
        <v>97</v>
      </c>
      <c r="C26" s="264"/>
      <c r="D26" s="264"/>
      <c r="E26" s="264"/>
      <c r="F26" s="264"/>
      <c r="G26" s="264"/>
      <c r="H26" s="38">
        <v>178</v>
      </c>
      <c r="I26" s="38">
        <v>0.05</v>
      </c>
      <c r="J26" s="265">
        <v>4.38</v>
      </c>
      <c r="K26" s="265"/>
      <c r="L26" s="265"/>
      <c r="M26" s="38">
        <v>4.2300000000000004</v>
      </c>
      <c r="N26" s="32"/>
      <c r="O26" s="32"/>
      <c r="P26" s="32"/>
    </row>
    <row r="27" spans="1:16" ht="9.9499999999999993" customHeight="1">
      <c r="A27" s="32"/>
      <c r="B27" s="264" t="s">
        <v>98</v>
      </c>
      <c r="C27" s="264"/>
      <c r="D27" s="264"/>
      <c r="E27" s="264"/>
      <c r="F27" s="264"/>
      <c r="G27" s="264"/>
      <c r="H27" s="38">
        <v>0</v>
      </c>
      <c r="I27" s="38">
        <v>0</v>
      </c>
      <c r="J27" s="265">
        <v>0</v>
      </c>
      <c r="K27" s="265"/>
      <c r="L27" s="265"/>
      <c r="M27" s="38">
        <v>0</v>
      </c>
      <c r="N27" s="32"/>
      <c r="O27" s="32"/>
      <c r="P27" s="32"/>
    </row>
    <row r="28" spans="1:16" ht="9.9499999999999993" customHeight="1">
      <c r="A28" s="32"/>
      <c r="B28" s="264" t="s">
        <v>99</v>
      </c>
      <c r="C28" s="264"/>
      <c r="D28" s="264"/>
      <c r="E28" s="264"/>
      <c r="F28" s="264"/>
      <c r="G28" s="264"/>
      <c r="H28" s="38">
        <v>0</v>
      </c>
      <c r="I28" s="38">
        <v>0</v>
      </c>
      <c r="J28" s="265">
        <v>0</v>
      </c>
      <c r="K28" s="265"/>
      <c r="L28" s="265"/>
      <c r="M28" s="38">
        <v>0</v>
      </c>
      <c r="N28" s="32"/>
      <c r="O28" s="32"/>
      <c r="P28" s="32"/>
    </row>
    <row r="29" spans="1:16" ht="9.9499999999999993" customHeight="1">
      <c r="A29" s="32"/>
      <c r="B29" s="264" t="s">
        <v>100</v>
      </c>
      <c r="C29" s="264"/>
      <c r="D29" s="264"/>
      <c r="E29" s="264"/>
      <c r="F29" s="264"/>
      <c r="G29" s="264"/>
      <c r="H29" s="38">
        <v>0</v>
      </c>
      <c r="I29" s="38">
        <v>0</v>
      </c>
      <c r="J29" s="265">
        <v>0</v>
      </c>
      <c r="K29" s="265"/>
      <c r="L29" s="265"/>
      <c r="M29" s="38">
        <v>0</v>
      </c>
      <c r="N29" s="32"/>
      <c r="O29" s="32"/>
      <c r="P29" s="32"/>
    </row>
    <row r="30" spans="1:16" ht="9.9499999999999993" customHeight="1">
      <c r="A30" s="32"/>
      <c r="B30" s="264" t="s">
        <v>101</v>
      </c>
      <c r="C30" s="264"/>
      <c r="D30" s="264"/>
      <c r="E30" s="264"/>
      <c r="F30" s="264"/>
      <c r="G30" s="264"/>
      <c r="H30" s="38">
        <v>0</v>
      </c>
      <c r="I30" s="38">
        <v>0</v>
      </c>
      <c r="J30" s="265">
        <v>0</v>
      </c>
      <c r="K30" s="265"/>
      <c r="L30" s="265"/>
      <c r="M30" s="38">
        <v>0</v>
      </c>
      <c r="N30" s="32"/>
      <c r="O30" s="32"/>
      <c r="P30" s="32"/>
    </row>
    <row r="31" spans="1:16" ht="9.9499999999999993" customHeight="1">
      <c r="A31" s="32"/>
      <c r="B31" s="264" t="s">
        <v>102</v>
      </c>
      <c r="C31" s="264"/>
      <c r="D31" s="264"/>
      <c r="E31" s="264"/>
      <c r="F31" s="264"/>
      <c r="G31" s="264"/>
      <c r="H31" s="38">
        <v>0</v>
      </c>
      <c r="I31" s="38">
        <v>0</v>
      </c>
      <c r="J31" s="265">
        <v>0</v>
      </c>
      <c r="K31" s="265"/>
      <c r="L31" s="265"/>
      <c r="M31" s="38">
        <v>0</v>
      </c>
      <c r="N31" s="32"/>
      <c r="O31" s="32"/>
      <c r="P31" s="32"/>
    </row>
    <row r="32" spans="1:16" ht="9.9499999999999993" customHeight="1">
      <c r="A32" s="32"/>
      <c r="B32" s="264" t="s">
        <v>103</v>
      </c>
      <c r="C32" s="264"/>
      <c r="D32" s="264"/>
      <c r="E32" s="264"/>
      <c r="F32" s="264"/>
      <c r="G32" s="264"/>
      <c r="H32" s="38">
        <v>0</v>
      </c>
      <c r="I32" s="38">
        <v>0</v>
      </c>
      <c r="J32" s="265">
        <v>0</v>
      </c>
      <c r="K32" s="265"/>
      <c r="L32" s="265"/>
      <c r="M32" s="38">
        <v>0</v>
      </c>
      <c r="N32" s="32"/>
      <c r="O32" s="32"/>
      <c r="P32" s="32"/>
    </row>
    <row r="33" spans="1:16" ht="9.9499999999999993" customHeight="1">
      <c r="A33" s="32"/>
      <c r="B33" s="264" t="s">
        <v>104</v>
      </c>
      <c r="C33" s="264"/>
      <c r="D33" s="264"/>
      <c r="E33" s="264"/>
      <c r="F33" s="264"/>
      <c r="G33" s="264"/>
      <c r="H33" s="38">
        <v>0</v>
      </c>
      <c r="I33" s="38">
        <v>0</v>
      </c>
      <c r="J33" s="265">
        <v>0</v>
      </c>
      <c r="K33" s="265"/>
      <c r="L33" s="265"/>
      <c r="M33" s="38">
        <v>0</v>
      </c>
      <c r="N33" s="32"/>
      <c r="O33" s="32"/>
      <c r="P33" s="32"/>
    </row>
    <row r="34" spans="1:16" ht="9.9499999999999993" customHeight="1">
      <c r="A34" s="32"/>
      <c r="B34" s="257" t="s">
        <v>18</v>
      </c>
      <c r="C34" s="257"/>
      <c r="D34" s="257"/>
      <c r="E34" s="257"/>
      <c r="F34" s="258">
        <v>3791.16</v>
      </c>
      <c r="G34" s="258"/>
      <c r="H34" s="258"/>
      <c r="I34" s="36">
        <v>1.1299999999999999</v>
      </c>
      <c r="J34" s="259">
        <v>93.33</v>
      </c>
      <c r="K34" s="259"/>
      <c r="L34" s="259"/>
      <c r="M34" s="36">
        <v>90.13</v>
      </c>
      <c r="N34" s="32"/>
      <c r="O34" s="32"/>
      <c r="P34" s="32"/>
    </row>
    <row r="35" spans="1:16" ht="9.9499999999999993" customHeight="1">
      <c r="A35" s="32"/>
      <c r="B35" s="263" t="s">
        <v>105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32"/>
      <c r="O35" s="32"/>
      <c r="P35" s="32"/>
    </row>
    <row r="36" spans="1:16" ht="9.9499999999999993" customHeight="1">
      <c r="A36" s="32"/>
      <c r="B36" s="264" t="s">
        <v>106</v>
      </c>
      <c r="C36" s="264"/>
      <c r="D36" s="264"/>
      <c r="E36" s="264"/>
      <c r="F36" s="264"/>
      <c r="G36" s="264"/>
      <c r="H36" s="38">
        <v>0</v>
      </c>
      <c r="I36" s="38">
        <v>0</v>
      </c>
      <c r="J36" s="265">
        <v>0</v>
      </c>
      <c r="K36" s="265"/>
      <c r="L36" s="265"/>
      <c r="M36" s="38">
        <v>0</v>
      </c>
      <c r="N36" s="32"/>
      <c r="O36" s="32"/>
      <c r="P36" s="32"/>
    </row>
    <row r="37" spans="1:16" ht="9.9499999999999993" customHeight="1">
      <c r="A37" s="32"/>
      <c r="B37" s="264" t="s">
        <v>107</v>
      </c>
      <c r="C37" s="264"/>
      <c r="D37" s="264"/>
      <c r="E37" s="264"/>
      <c r="F37" s="264"/>
      <c r="G37" s="264"/>
      <c r="H37" s="38"/>
      <c r="I37" s="38"/>
      <c r="J37" s="265"/>
      <c r="K37" s="265"/>
      <c r="L37" s="265"/>
      <c r="M37" s="38"/>
      <c r="N37" s="32"/>
      <c r="O37" s="32"/>
      <c r="P37" s="32"/>
    </row>
    <row r="38" spans="1:16" ht="9.9499999999999993" customHeight="1">
      <c r="A38" s="32"/>
      <c r="B38" s="264" t="s">
        <v>108</v>
      </c>
      <c r="C38" s="264"/>
      <c r="D38" s="264"/>
      <c r="E38" s="264"/>
      <c r="F38" s="264"/>
      <c r="G38" s="264"/>
      <c r="H38" s="38">
        <v>113.73</v>
      </c>
      <c r="I38" s="38">
        <v>0.03</v>
      </c>
      <c r="J38" s="265">
        <v>2.8</v>
      </c>
      <c r="K38" s="265"/>
      <c r="L38" s="265"/>
      <c r="M38" s="38">
        <v>2.7</v>
      </c>
      <c r="N38" s="32"/>
      <c r="O38" s="32"/>
      <c r="P38" s="32"/>
    </row>
    <row r="39" spans="1:16" ht="9.9499999999999993" customHeight="1">
      <c r="A39" s="32"/>
      <c r="B39" s="264" t="s">
        <v>109</v>
      </c>
      <c r="C39" s="264"/>
      <c r="D39" s="264"/>
      <c r="E39" s="264"/>
      <c r="F39" s="264"/>
      <c r="G39" s="264"/>
      <c r="H39" s="38">
        <v>0</v>
      </c>
      <c r="I39" s="38">
        <v>0</v>
      </c>
      <c r="J39" s="265">
        <v>0</v>
      </c>
      <c r="K39" s="265"/>
      <c r="L39" s="265"/>
      <c r="M39" s="38">
        <v>0</v>
      </c>
      <c r="N39" s="32"/>
      <c r="O39" s="32"/>
      <c r="P39" s="32"/>
    </row>
    <row r="40" spans="1:16" ht="9.9499999999999993" customHeight="1">
      <c r="A40" s="32"/>
      <c r="B40" s="264" t="s">
        <v>110</v>
      </c>
      <c r="C40" s="264"/>
      <c r="D40" s="264"/>
      <c r="E40" s="264"/>
      <c r="F40" s="264"/>
      <c r="G40" s="264"/>
      <c r="H40" s="38">
        <v>0</v>
      </c>
      <c r="I40" s="38">
        <v>0</v>
      </c>
      <c r="J40" s="265">
        <v>0</v>
      </c>
      <c r="K40" s="265"/>
      <c r="L40" s="265"/>
      <c r="M40" s="38">
        <v>0</v>
      </c>
      <c r="N40" s="32"/>
      <c r="O40" s="32"/>
      <c r="P40" s="32"/>
    </row>
    <row r="41" spans="1:16" ht="9.9499999999999993" customHeight="1">
      <c r="A41" s="32"/>
      <c r="B41" s="264" t="s">
        <v>111</v>
      </c>
      <c r="C41" s="264"/>
      <c r="D41" s="264"/>
      <c r="E41" s="264"/>
      <c r="F41" s="264"/>
      <c r="G41" s="264"/>
      <c r="H41" s="38">
        <v>0</v>
      </c>
      <c r="I41" s="38">
        <v>0</v>
      </c>
      <c r="J41" s="265">
        <v>0</v>
      </c>
      <c r="K41" s="265"/>
      <c r="L41" s="265"/>
      <c r="M41" s="38">
        <v>0</v>
      </c>
      <c r="N41" s="32"/>
      <c r="O41" s="32"/>
      <c r="P41" s="32"/>
    </row>
    <row r="42" spans="1:16" ht="9.9499999999999993" customHeight="1">
      <c r="A42" s="32"/>
      <c r="B42" s="264" t="s">
        <v>112</v>
      </c>
      <c r="C42" s="264"/>
      <c r="D42" s="264"/>
      <c r="E42" s="264"/>
      <c r="F42" s="264"/>
      <c r="G42" s="264"/>
      <c r="H42" s="38">
        <v>0</v>
      </c>
      <c r="I42" s="38">
        <v>0</v>
      </c>
      <c r="J42" s="265">
        <v>0</v>
      </c>
      <c r="K42" s="265"/>
      <c r="L42" s="265"/>
      <c r="M42" s="38">
        <v>0</v>
      </c>
      <c r="N42" s="32"/>
      <c r="O42" s="32"/>
      <c r="P42" s="32"/>
    </row>
    <row r="43" spans="1:16" ht="9.9499999999999993" customHeight="1">
      <c r="A43" s="32"/>
      <c r="B43" s="264" t="s">
        <v>113</v>
      </c>
      <c r="C43" s="264"/>
      <c r="D43" s="264"/>
      <c r="E43" s="264"/>
      <c r="F43" s="264"/>
      <c r="G43" s="264"/>
      <c r="H43" s="38">
        <v>0</v>
      </c>
      <c r="I43" s="38">
        <v>0</v>
      </c>
      <c r="J43" s="265">
        <v>0</v>
      </c>
      <c r="K43" s="265"/>
      <c r="L43" s="265"/>
      <c r="M43" s="38">
        <v>0</v>
      </c>
      <c r="N43" s="32"/>
      <c r="O43" s="32"/>
      <c r="P43" s="32"/>
    </row>
    <row r="44" spans="1:16" ht="9.9499999999999993" customHeight="1">
      <c r="A44" s="32"/>
      <c r="B44" s="264" t="s">
        <v>114</v>
      </c>
      <c r="C44" s="264"/>
      <c r="D44" s="264"/>
      <c r="E44" s="264"/>
      <c r="F44" s="264"/>
      <c r="G44" s="264"/>
      <c r="H44" s="38">
        <v>0</v>
      </c>
      <c r="I44" s="38">
        <v>0</v>
      </c>
      <c r="J44" s="265">
        <v>0</v>
      </c>
      <c r="K44" s="265"/>
      <c r="L44" s="265"/>
      <c r="M44" s="38">
        <v>0</v>
      </c>
      <c r="N44" s="32"/>
      <c r="O44" s="32"/>
      <c r="P44" s="32"/>
    </row>
    <row r="45" spans="1:16" ht="9.9499999999999993" customHeight="1">
      <c r="A45" s="32"/>
      <c r="B45" s="264" t="s">
        <v>115</v>
      </c>
      <c r="C45" s="264"/>
      <c r="D45" s="264"/>
      <c r="E45" s="264"/>
      <c r="F45" s="264"/>
      <c r="G45" s="264"/>
      <c r="H45" s="38">
        <v>0</v>
      </c>
      <c r="I45" s="38">
        <v>0</v>
      </c>
      <c r="J45" s="265">
        <v>0</v>
      </c>
      <c r="K45" s="265"/>
      <c r="L45" s="265"/>
      <c r="M45" s="38">
        <v>0</v>
      </c>
      <c r="N45" s="32"/>
      <c r="O45" s="32"/>
      <c r="P45" s="32"/>
    </row>
    <row r="46" spans="1:16" ht="9.9499999999999993" customHeight="1">
      <c r="A46" s="32"/>
      <c r="B46" s="264" t="s">
        <v>116</v>
      </c>
      <c r="C46" s="264"/>
      <c r="D46" s="264"/>
      <c r="E46" s="264"/>
      <c r="F46" s="264"/>
      <c r="G46" s="264"/>
      <c r="H46" s="38">
        <v>0</v>
      </c>
      <c r="I46" s="38">
        <v>0</v>
      </c>
      <c r="J46" s="265">
        <v>0</v>
      </c>
      <c r="K46" s="265"/>
      <c r="L46" s="265"/>
      <c r="M46" s="38">
        <v>0</v>
      </c>
      <c r="N46" s="32"/>
      <c r="O46" s="32"/>
      <c r="P46" s="32"/>
    </row>
    <row r="47" spans="1:16" ht="9.9499999999999993" customHeight="1">
      <c r="A47" s="32"/>
      <c r="B47" s="264" t="s">
        <v>117</v>
      </c>
      <c r="C47" s="264"/>
      <c r="D47" s="264"/>
      <c r="E47" s="264"/>
      <c r="F47" s="264"/>
      <c r="G47" s="264"/>
      <c r="H47" s="38">
        <v>119.95</v>
      </c>
      <c r="I47" s="38">
        <v>0.04</v>
      </c>
      <c r="J47" s="265">
        <v>2.95</v>
      </c>
      <c r="K47" s="265"/>
      <c r="L47" s="265"/>
      <c r="M47" s="38">
        <v>2.85</v>
      </c>
      <c r="N47" s="32"/>
      <c r="O47" s="32"/>
      <c r="P47" s="32"/>
    </row>
    <row r="48" spans="1:16" ht="9.9499999999999993" customHeight="1">
      <c r="A48" s="32"/>
      <c r="B48" s="264" t="s">
        <v>118</v>
      </c>
      <c r="C48" s="264"/>
      <c r="D48" s="264"/>
      <c r="E48" s="264"/>
      <c r="F48" s="264"/>
      <c r="G48" s="264"/>
      <c r="H48" s="38">
        <v>0</v>
      </c>
      <c r="I48" s="38">
        <v>0</v>
      </c>
      <c r="J48" s="265">
        <v>0</v>
      </c>
      <c r="K48" s="265"/>
      <c r="L48" s="265"/>
      <c r="M48" s="38">
        <v>0</v>
      </c>
      <c r="N48" s="32"/>
      <c r="O48" s="32"/>
      <c r="P48" s="32"/>
    </row>
    <row r="49" spans="1:16" ht="9.9499999999999993" customHeight="1">
      <c r="A49" s="32"/>
      <c r="B49" s="257" t="s">
        <v>119</v>
      </c>
      <c r="C49" s="257"/>
      <c r="D49" s="257"/>
      <c r="E49" s="257"/>
      <c r="F49" s="258">
        <v>233.68</v>
      </c>
      <c r="G49" s="258"/>
      <c r="H49" s="258"/>
      <c r="I49" s="36">
        <v>7.0000000000000007E-2</v>
      </c>
      <c r="J49" s="259">
        <v>5.75</v>
      </c>
      <c r="K49" s="259"/>
      <c r="L49" s="259"/>
      <c r="M49" s="36">
        <v>5.55</v>
      </c>
      <c r="N49" s="32"/>
      <c r="O49" s="32"/>
      <c r="P49" s="32"/>
    </row>
    <row r="50" spans="1:16" ht="9.9499999999999993" customHeight="1">
      <c r="A50" s="32"/>
      <c r="B50" s="263" t="s">
        <v>30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32"/>
      <c r="O50" s="32"/>
      <c r="P50" s="32"/>
    </row>
    <row r="51" spans="1:16" ht="9.9499999999999993" customHeight="1">
      <c r="A51" s="32"/>
      <c r="B51" s="264" t="s">
        <v>120</v>
      </c>
      <c r="C51" s="264"/>
      <c r="D51" s="264"/>
      <c r="E51" s="264"/>
      <c r="F51" s="264"/>
      <c r="G51" s="264"/>
      <c r="H51" s="38">
        <v>37.4</v>
      </c>
      <c r="I51" s="38">
        <v>0.01</v>
      </c>
      <c r="J51" s="265">
        <v>0.92</v>
      </c>
      <c r="K51" s="265"/>
      <c r="L51" s="265"/>
      <c r="M51" s="38">
        <v>0.89</v>
      </c>
      <c r="N51" s="32"/>
      <c r="O51" s="32"/>
      <c r="P51" s="32"/>
    </row>
    <row r="52" spans="1:16" ht="9.9499999999999993" customHeight="1">
      <c r="A52" s="32"/>
      <c r="B52" s="257" t="s">
        <v>121</v>
      </c>
      <c r="C52" s="257"/>
      <c r="D52" s="257"/>
      <c r="E52" s="257"/>
      <c r="F52" s="258">
        <v>37.4</v>
      </c>
      <c r="G52" s="258"/>
      <c r="H52" s="258"/>
      <c r="I52" s="36">
        <v>0.01</v>
      </c>
      <c r="J52" s="259">
        <v>0.92</v>
      </c>
      <c r="K52" s="259"/>
      <c r="L52" s="259"/>
      <c r="M52" s="36">
        <v>0.89</v>
      </c>
      <c r="N52" s="32"/>
      <c r="O52" s="32"/>
      <c r="P52" s="32"/>
    </row>
    <row r="53" spans="1:16" ht="9.9499999999999993" customHeight="1">
      <c r="A53" s="32"/>
      <c r="B53" s="260" t="s">
        <v>122</v>
      </c>
      <c r="C53" s="260"/>
      <c r="D53" s="260"/>
      <c r="E53" s="260"/>
      <c r="F53" s="261">
        <v>4062.24</v>
      </c>
      <c r="G53" s="261"/>
      <c r="H53" s="261"/>
      <c r="I53" s="37">
        <v>1.21</v>
      </c>
      <c r="J53" s="262">
        <v>100</v>
      </c>
      <c r="K53" s="262"/>
      <c r="L53" s="262"/>
      <c r="M53" s="37">
        <v>96.57</v>
      </c>
      <c r="N53" s="32"/>
      <c r="O53" s="32"/>
      <c r="P53" s="32"/>
    </row>
    <row r="54" spans="1:16" ht="9.9499999999999993" customHeight="1">
      <c r="A54" s="32"/>
      <c r="B54" s="263" t="s">
        <v>123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32"/>
      <c r="O54" s="32"/>
      <c r="P54" s="32"/>
    </row>
    <row r="55" spans="1:16" ht="9.9499999999999993" customHeight="1">
      <c r="A55" s="32"/>
      <c r="B55" s="264" t="s">
        <v>124</v>
      </c>
      <c r="C55" s="264"/>
      <c r="D55" s="264"/>
      <c r="E55" s="264"/>
      <c r="F55" s="264"/>
      <c r="G55" s="264"/>
      <c r="H55" s="38">
        <v>0</v>
      </c>
      <c r="I55" s="38">
        <v>0</v>
      </c>
      <c r="J55" s="265">
        <v>0</v>
      </c>
      <c r="K55" s="265"/>
      <c r="L55" s="265"/>
      <c r="M55" s="38">
        <v>0</v>
      </c>
      <c r="N55" s="32"/>
      <c r="O55" s="32"/>
      <c r="P55" s="32"/>
    </row>
    <row r="56" spans="1:16" ht="9.9499999999999993" customHeight="1">
      <c r="A56" s="32"/>
      <c r="B56" s="264" t="s">
        <v>125</v>
      </c>
      <c r="C56" s="264"/>
      <c r="D56" s="264"/>
      <c r="E56" s="264"/>
      <c r="F56" s="264"/>
      <c r="G56" s="264"/>
      <c r="H56" s="38">
        <v>0</v>
      </c>
      <c r="I56" s="38">
        <v>0</v>
      </c>
      <c r="J56" s="265">
        <v>0</v>
      </c>
      <c r="K56" s="265"/>
      <c r="L56" s="265"/>
      <c r="M56" s="38">
        <v>0</v>
      </c>
      <c r="N56" s="32"/>
      <c r="O56" s="32"/>
      <c r="P56" s="32"/>
    </row>
    <row r="57" spans="1:16" ht="9.9499999999999993" customHeight="1">
      <c r="A57" s="32"/>
      <c r="B57" s="264" t="s">
        <v>126</v>
      </c>
      <c r="C57" s="264"/>
      <c r="D57" s="264"/>
      <c r="E57" s="264"/>
      <c r="F57" s="264"/>
      <c r="G57" s="264"/>
      <c r="H57" s="38">
        <v>0</v>
      </c>
      <c r="I57" s="38">
        <v>0</v>
      </c>
      <c r="J57" s="265">
        <v>0</v>
      </c>
      <c r="K57" s="265"/>
      <c r="L57" s="265"/>
      <c r="M57" s="38">
        <v>0</v>
      </c>
      <c r="N57" s="32"/>
      <c r="O57" s="32"/>
      <c r="P57" s="32"/>
    </row>
    <row r="58" spans="1:16" ht="9.9499999999999993" customHeight="1">
      <c r="A58" s="32"/>
      <c r="B58" s="257" t="s">
        <v>127</v>
      </c>
      <c r="C58" s="257"/>
      <c r="D58" s="257"/>
      <c r="E58" s="257"/>
      <c r="F58" s="258">
        <v>0</v>
      </c>
      <c r="G58" s="258"/>
      <c r="H58" s="258"/>
      <c r="I58" s="36">
        <v>0</v>
      </c>
      <c r="J58" s="259">
        <v>0</v>
      </c>
      <c r="K58" s="259"/>
      <c r="L58" s="259"/>
      <c r="M58" s="36">
        <v>0</v>
      </c>
      <c r="N58" s="32"/>
      <c r="O58" s="32"/>
      <c r="P58" s="32"/>
    </row>
    <row r="59" spans="1:16" ht="9.9499999999999993" customHeight="1">
      <c r="A59" s="32"/>
      <c r="B59" s="263" t="s">
        <v>128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32"/>
      <c r="O59" s="32"/>
      <c r="P59" s="32"/>
    </row>
    <row r="60" spans="1:16" ht="9.9499999999999993" customHeight="1">
      <c r="A60" s="32"/>
      <c r="B60" s="264" t="s">
        <v>129</v>
      </c>
      <c r="C60" s="264"/>
      <c r="D60" s="264"/>
      <c r="E60" s="264"/>
      <c r="F60" s="264"/>
      <c r="G60" s="264"/>
      <c r="H60" s="38">
        <v>0</v>
      </c>
      <c r="I60" s="38">
        <v>0</v>
      </c>
      <c r="J60" s="265">
        <v>0</v>
      </c>
      <c r="K60" s="265"/>
      <c r="L60" s="265"/>
      <c r="M60" s="38">
        <v>0</v>
      </c>
      <c r="N60" s="32"/>
      <c r="O60" s="32"/>
      <c r="P60" s="32"/>
    </row>
    <row r="61" spans="1:16" ht="9.9499999999999993" customHeight="1">
      <c r="A61" s="32"/>
      <c r="B61" s="264" t="s">
        <v>130</v>
      </c>
      <c r="C61" s="264"/>
      <c r="D61" s="264"/>
      <c r="E61" s="264"/>
      <c r="F61" s="264"/>
      <c r="G61" s="264"/>
      <c r="H61" s="38">
        <v>17.399999999999999</v>
      </c>
      <c r="I61" s="38">
        <v>0.01</v>
      </c>
      <c r="J61" s="265">
        <v>0.43</v>
      </c>
      <c r="K61" s="265"/>
      <c r="L61" s="265"/>
      <c r="M61" s="38">
        <v>0.41</v>
      </c>
      <c r="N61" s="32"/>
      <c r="O61" s="32"/>
      <c r="P61" s="32"/>
    </row>
    <row r="62" spans="1:16" ht="9.9499999999999993" customHeight="1">
      <c r="A62" s="32"/>
      <c r="B62" s="264" t="s">
        <v>131</v>
      </c>
      <c r="C62" s="264"/>
      <c r="D62" s="264"/>
      <c r="E62" s="264"/>
      <c r="F62" s="264"/>
      <c r="G62" s="264"/>
      <c r="H62" s="38">
        <v>0</v>
      </c>
      <c r="I62" s="38">
        <v>0</v>
      </c>
      <c r="J62" s="265">
        <v>0</v>
      </c>
      <c r="K62" s="265"/>
      <c r="L62" s="265"/>
      <c r="M62" s="38">
        <v>0</v>
      </c>
      <c r="N62" s="32"/>
      <c r="O62" s="32"/>
      <c r="P62" s="32"/>
    </row>
    <row r="63" spans="1:16" ht="9.9499999999999993" customHeight="1">
      <c r="A63" s="32"/>
      <c r="B63" s="257" t="s">
        <v>132</v>
      </c>
      <c r="C63" s="257"/>
      <c r="D63" s="257"/>
      <c r="E63" s="257"/>
      <c r="F63" s="258">
        <v>17.399999999999999</v>
      </c>
      <c r="G63" s="258"/>
      <c r="H63" s="258"/>
      <c r="I63" s="36">
        <v>0.01</v>
      </c>
      <c r="J63" s="259">
        <v>0.43</v>
      </c>
      <c r="K63" s="259"/>
      <c r="L63" s="259"/>
      <c r="M63" s="36">
        <v>0.41</v>
      </c>
      <c r="N63" s="32"/>
      <c r="O63" s="32"/>
      <c r="P63" s="32"/>
    </row>
    <row r="64" spans="1:16" ht="9.9499999999999993" customHeight="1">
      <c r="A64" s="32"/>
      <c r="B64" s="260" t="s">
        <v>133</v>
      </c>
      <c r="C64" s="260"/>
      <c r="D64" s="260"/>
      <c r="E64" s="260"/>
      <c r="F64" s="262">
        <v>17.399999999999999</v>
      </c>
      <c r="G64" s="262"/>
      <c r="H64" s="262"/>
      <c r="I64" s="37">
        <v>0.01</v>
      </c>
      <c r="J64" s="262">
        <v>0.43</v>
      </c>
      <c r="K64" s="262"/>
      <c r="L64" s="262"/>
      <c r="M64" s="37">
        <v>0.41</v>
      </c>
      <c r="N64" s="32"/>
      <c r="O64" s="32"/>
      <c r="P64" s="32"/>
    </row>
    <row r="65" spans="1:16" ht="9.9499999999999993" customHeight="1">
      <c r="A65" s="32"/>
      <c r="B65" s="260" t="s">
        <v>134</v>
      </c>
      <c r="C65" s="260"/>
      <c r="D65" s="260"/>
      <c r="E65" s="260"/>
      <c r="F65" s="261">
        <v>4079.64</v>
      </c>
      <c r="G65" s="261"/>
      <c r="H65" s="261"/>
      <c r="I65" s="37">
        <v>1.22</v>
      </c>
      <c r="J65" s="262">
        <v>100.43</v>
      </c>
      <c r="K65" s="262"/>
      <c r="L65" s="262"/>
      <c r="M65" s="37">
        <v>96.98</v>
      </c>
      <c r="N65" s="32"/>
      <c r="O65" s="32"/>
      <c r="P65" s="32"/>
    </row>
    <row r="66" spans="1:16" ht="9.9499999999999993" customHeight="1">
      <c r="A66" s="32"/>
      <c r="B66" s="263" t="s">
        <v>135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32"/>
      <c r="O66" s="32"/>
      <c r="P66" s="32"/>
    </row>
    <row r="67" spans="1:16" ht="9.9499999999999993" customHeight="1">
      <c r="A67" s="32"/>
      <c r="B67" s="264" t="s">
        <v>136</v>
      </c>
      <c r="C67" s="264"/>
      <c r="D67" s="264"/>
      <c r="E67" s="264"/>
      <c r="F67" s="264"/>
      <c r="G67" s="264"/>
      <c r="H67" s="38">
        <v>0</v>
      </c>
      <c r="I67" s="38">
        <v>0</v>
      </c>
      <c r="J67" s="265">
        <v>0</v>
      </c>
      <c r="K67" s="265"/>
      <c r="L67" s="265"/>
      <c r="M67" s="38">
        <v>0</v>
      </c>
      <c r="N67" s="32"/>
      <c r="O67" s="32"/>
      <c r="P67" s="32"/>
    </row>
    <row r="68" spans="1:16" ht="9.9499999999999993" customHeight="1">
      <c r="A68" s="32"/>
      <c r="B68" s="264" t="s">
        <v>137</v>
      </c>
      <c r="C68" s="264"/>
      <c r="D68" s="264"/>
      <c r="E68" s="264"/>
      <c r="F68" s="264"/>
      <c r="G68" s="264"/>
      <c r="H68" s="38">
        <v>126.53</v>
      </c>
      <c r="I68" s="38">
        <v>0.04</v>
      </c>
      <c r="J68" s="265">
        <v>3.11</v>
      </c>
      <c r="K68" s="265"/>
      <c r="L68" s="265"/>
      <c r="M68" s="38">
        <v>3.01</v>
      </c>
      <c r="N68" s="32"/>
      <c r="O68" s="32"/>
      <c r="P68" s="32"/>
    </row>
    <row r="69" spans="1:16" ht="9.9499999999999993" customHeight="1">
      <c r="A69" s="32"/>
      <c r="B69" s="264" t="s">
        <v>138</v>
      </c>
      <c r="C69" s="264"/>
      <c r="D69" s="264"/>
      <c r="E69" s="264"/>
      <c r="F69" s="264"/>
      <c r="G69" s="264"/>
      <c r="H69" s="38">
        <v>0</v>
      </c>
      <c r="I69" s="38">
        <v>0</v>
      </c>
      <c r="J69" s="265">
        <v>0</v>
      </c>
      <c r="K69" s="265"/>
      <c r="L69" s="265"/>
      <c r="M69" s="38">
        <v>0</v>
      </c>
      <c r="N69" s="32"/>
      <c r="O69" s="32"/>
      <c r="P69" s="32"/>
    </row>
    <row r="70" spans="1:16" ht="9.9499999999999993" customHeight="1">
      <c r="A70" s="32"/>
      <c r="B70" s="257" t="s">
        <v>139</v>
      </c>
      <c r="C70" s="257"/>
      <c r="D70" s="257"/>
      <c r="E70" s="257"/>
      <c r="F70" s="258">
        <v>126.53</v>
      </c>
      <c r="G70" s="258"/>
      <c r="H70" s="258"/>
      <c r="I70" s="36">
        <v>0.04</v>
      </c>
      <c r="J70" s="259">
        <v>3.11</v>
      </c>
      <c r="K70" s="259"/>
      <c r="L70" s="259"/>
      <c r="M70" s="36">
        <v>3.01</v>
      </c>
      <c r="N70" s="32"/>
      <c r="O70" s="32"/>
      <c r="P70" s="32"/>
    </row>
    <row r="71" spans="1:16" ht="9.9499999999999993" customHeight="1">
      <c r="A71" s="32"/>
      <c r="B71" s="260" t="s">
        <v>140</v>
      </c>
      <c r="C71" s="260"/>
      <c r="D71" s="260"/>
      <c r="E71" s="260"/>
      <c r="F71" s="261">
        <v>4206.17</v>
      </c>
      <c r="G71" s="261"/>
      <c r="H71" s="261"/>
      <c r="I71" s="37">
        <v>1.26</v>
      </c>
      <c r="J71" s="262">
        <v>103.54</v>
      </c>
      <c r="K71" s="262"/>
      <c r="L71" s="262"/>
      <c r="M71" s="35" t="s">
        <v>141</v>
      </c>
      <c r="N71" s="32"/>
      <c r="O71" s="32"/>
      <c r="P71" s="32"/>
    </row>
    <row r="72" spans="1:16" ht="27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15" customHeight="1">
      <c r="A73" s="32"/>
      <c r="B73" s="256" t="s">
        <v>51</v>
      </c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</row>
    <row r="74" spans="1:16" ht="20.100000000000001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P65"/>
  <sheetViews>
    <sheetView showGridLines="0" zoomScaleNormal="100" workbookViewId="0"/>
  </sheetViews>
  <sheetFormatPr defaultRowHeight="12.75"/>
  <cols>
    <col min="1" max="1" width="5" style="92" customWidth="1"/>
    <col min="2" max="2" width="17.5703125" style="92" customWidth="1"/>
    <col min="3" max="3" width="0.5703125" style="92" customWidth="1"/>
    <col min="4" max="4" width="3.7109375" style="92" customWidth="1"/>
    <col min="5" max="5" width="17.42578125" style="92" customWidth="1"/>
    <col min="6" max="7" width="1" style="92" customWidth="1"/>
    <col min="8" max="8" width="8.42578125" style="92" customWidth="1"/>
    <col min="9" max="9" width="10.140625" style="92" customWidth="1"/>
    <col min="10" max="10" width="9.28515625" style="92" customWidth="1"/>
    <col min="11" max="11" width="1.7109375" style="92" customWidth="1"/>
    <col min="12" max="12" width="3.85546875" style="92" customWidth="1"/>
    <col min="13" max="13" width="15.28515625" style="92" customWidth="1"/>
    <col min="14" max="14" width="5" style="92" customWidth="1"/>
    <col min="15" max="15" width="4.85546875" style="92" customWidth="1"/>
    <col min="16" max="16" width="32.140625" style="92" customWidth="1"/>
    <col min="17" max="256" width="8.7109375" style="92"/>
    <col min="257" max="257" width="5" style="92" customWidth="1"/>
    <col min="258" max="258" width="17.5703125" style="92" customWidth="1"/>
    <col min="259" max="259" width="0.5703125" style="92" customWidth="1"/>
    <col min="260" max="260" width="3.7109375" style="92" customWidth="1"/>
    <col min="261" max="261" width="17.42578125" style="92" customWidth="1"/>
    <col min="262" max="263" width="1" style="92" customWidth="1"/>
    <col min="264" max="264" width="8.42578125" style="92" customWidth="1"/>
    <col min="265" max="265" width="10.140625" style="92" customWidth="1"/>
    <col min="266" max="266" width="9.28515625" style="92" customWidth="1"/>
    <col min="267" max="267" width="1.7109375" style="92" customWidth="1"/>
    <col min="268" max="268" width="3.85546875" style="92" customWidth="1"/>
    <col min="269" max="269" width="15.28515625" style="92" customWidth="1"/>
    <col min="270" max="270" width="5" style="92" customWidth="1"/>
    <col min="271" max="271" width="4.85546875" style="92" customWidth="1"/>
    <col min="272" max="272" width="32.140625" style="92" customWidth="1"/>
    <col min="273" max="512" width="8.7109375" style="92"/>
    <col min="513" max="513" width="5" style="92" customWidth="1"/>
    <col min="514" max="514" width="17.5703125" style="92" customWidth="1"/>
    <col min="515" max="515" width="0.5703125" style="92" customWidth="1"/>
    <col min="516" max="516" width="3.7109375" style="92" customWidth="1"/>
    <col min="517" max="517" width="17.42578125" style="92" customWidth="1"/>
    <col min="518" max="519" width="1" style="92" customWidth="1"/>
    <col min="520" max="520" width="8.42578125" style="92" customWidth="1"/>
    <col min="521" max="521" width="10.140625" style="92" customWidth="1"/>
    <col min="522" max="522" width="9.28515625" style="92" customWidth="1"/>
    <col min="523" max="523" width="1.7109375" style="92" customWidth="1"/>
    <col min="524" max="524" width="3.85546875" style="92" customWidth="1"/>
    <col min="525" max="525" width="15.28515625" style="92" customWidth="1"/>
    <col min="526" max="526" width="5" style="92" customWidth="1"/>
    <col min="527" max="527" width="4.85546875" style="92" customWidth="1"/>
    <col min="528" max="528" width="32.140625" style="92" customWidth="1"/>
    <col min="529" max="768" width="8.7109375" style="92"/>
    <col min="769" max="769" width="5" style="92" customWidth="1"/>
    <col min="770" max="770" width="17.5703125" style="92" customWidth="1"/>
    <col min="771" max="771" width="0.5703125" style="92" customWidth="1"/>
    <col min="772" max="772" width="3.7109375" style="92" customWidth="1"/>
    <col min="773" max="773" width="17.42578125" style="92" customWidth="1"/>
    <col min="774" max="775" width="1" style="92" customWidth="1"/>
    <col min="776" max="776" width="8.42578125" style="92" customWidth="1"/>
    <col min="777" max="777" width="10.140625" style="92" customWidth="1"/>
    <col min="778" max="778" width="9.28515625" style="92" customWidth="1"/>
    <col min="779" max="779" width="1.7109375" style="92" customWidth="1"/>
    <col min="780" max="780" width="3.85546875" style="92" customWidth="1"/>
    <col min="781" max="781" width="15.28515625" style="92" customWidth="1"/>
    <col min="782" max="782" width="5" style="92" customWidth="1"/>
    <col min="783" max="783" width="4.85546875" style="92" customWidth="1"/>
    <col min="784" max="784" width="32.140625" style="92" customWidth="1"/>
    <col min="785" max="1024" width="8.7109375" style="92"/>
    <col min="1025" max="1025" width="5" style="92" customWidth="1"/>
    <col min="1026" max="1026" width="17.5703125" style="92" customWidth="1"/>
    <col min="1027" max="1027" width="0.5703125" style="92" customWidth="1"/>
    <col min="1028" max="1028" width="3.7109375" style="92" customWidth="1"/>
    <col min="1029" max="1029" width="17.42578125" style="92" customWidth="1"/>
    <col min="1030" max="1031" width="1" style="92" customWidth="1"/>
    <col min="1032" max="1032" width="8.42578125" style="92" customWidth="1"/>
    <col min="1033" max="1033" width="10.140625" style="92" customWidth="1"/>
    <col min="1034" max="1034" width="9.28515625" style="92" customWidth="1"/>
    <col min="1035" max="1035" width="1.7109375" style="92" customWidth="1"/>
    <col min="1036" max="1036" width="3.85546875" style="92" customWidth="1"/>
    <col min="1037" max="1037" width="15.28515625" style="92" customWidth="1"/>
    <col min="1038" max="1038" width="5" style="92" customWidth="1"/>
    <col min="1039" max="1039" width="4.85546875" style="92" customWidth="1"/>
    <col min="1040" max="1040" width="32.140625" style="92" customWidth="1"/>
    <col min="1041" max="1280" width="8.7109375" style="92"/>
    <col min="1281" max="1281" width="5" style="92" customWidth="1"/>
    <col min="1282" max="1282" width="17.5703125" style="92" customWidth="1"/>
    <col min="1283" max="1283" width="0.5703125" style="92" customWidth="1"/>
    <col min="1284" max="1284" width="3.7109375" style="92" customWidth="1"/>
    <col min="1285" max="1285" width="17.42578125" style="92" customWidth="1"/>
    <col min="1286" max="1287" width="1" style="92" customWidth="1"/>
    <col min="1288" max="1288" width="8.42578125" style="92" customWidth="1"/>
    <col min="1289" max="1289" width="10.140625" style="92" customWidth="1"/>
    <col min="1290" max="1290" width="9.28515625" style="92" customWidth="1"/>
    <col min="1291" max="1291" width="1.7109375" style="92" customWidth="1"/>
    <col min="1292" max="1292" width="3.85546875" style="92" customWidth="1"/>
    <col min="1293" max="1293" width="15.28515625" style="92" customWidth="1"/>
    <col min="1294" max="1294" width="5" style="92" customWidth="1"/>
    <col min="1295" max="1295" width="4.85546875" style="92" customWidth="1"/>
    <col min="1296" max="1296" width="32.140625" style="92" customWidth="1"/>
    <col min="1297" max="1536" width="8.7109375" style="92"/>
    <col min="1537" max="1537" width="5" style="92" customWidth="1"/>
    <col min="1538" max="1538" width="17.5703125" style="92" customWidth="1"/>
    <col min="1539" max="1539" width="0.5703125" style="92" customWidth="1"/>
    <col min="1540" max="1540" width="3.7109375" style="92" customWidth="1"/>
    <col min="1541" max="1541" width="17.42578125" style="92" customWidth="1"/>
    <col min="1542" max="1543" width="1" style="92" customWidth="1"/>
    <col min="1544" max="1544" width="8.42578125" style="92" customWidth="1"/>
    <col min="1545" max="1545" width="10.140625" style="92" customWidth="1"/>
    <col min="1546" max="1546" width="9.28515625" style="92" customWidth="1"/>
    <col min="1547" max="1547" width="1.7109375" style="92" customWidth="1"/>
    <col min="1548" max="1548" width="3.85546875" style="92" customWidth="1"/>
    <col min="1549" max="1549" width="15.28515625" style="92" customWidth="1"/>
    <col min="1550" max="1550" width="5" style="92" customWidth="1"/>
    <col min="1551" max="1551" width="4.85546875" style="92" customWidth="1"/>
    <col min="1552" max="1552" width="32.140625" style="92" customWidth="1"/>
    <col min="1553" max="1792" width="8.7109375" style="92"/>
    <col min="1793" max="1793" width="5" style="92" customWidth="1"/>
    <col min="1794" max="1794" width="17.5703125" style="92" customWidth="1"/>
    <col min="1795" max="1795" width="0.5703125" style="92" customWidth="1"/>
    <col min="1796" max="1796" width="3.7109375" style="92" customWidth="1"/>
    <col min="1797" max="1797" width="17.42578125" style="92" customWidth="1"/>
    <col min="1798" max="1799" width="1" style="92" customWidth="1"/>
    <col min="1800" max="1800" width="8.42578125" style="92" customWidth="1"/>
    <col min="1801" max="1801" width="10.140625" style="92" customWidth="1"/>
    <col min="1802" max="1802" width="9.28515625" style="92" customWidth="1"/>
    <col min="1803" max="1803" width="1.7109375" style="92" customWidth="1"/>
    <col min="1804" max="1804" width="3.85546875" style="92" customWidth="1"/>
    <col min="1805" max="1805" width="15.28515625" style="92" customWidth="1"/>
    <col min="1806" max="1806" width="5" style="92" customWidth="1"/>
    <col min="1807" max="1807" width="4.85546875" style="92" customWidth="1"/>
    <col min="1808" max="1808" width="32.140625" style="92" customWidth="1"/>
    <col min="1809" max="2048" width="8.7109375" style="92"/>
    <col min="2049" max="2049" width="5" style="92" customWidth="1"/>
    <col min="2050" max="2050" width="17.5703125" style="92" customWidth="1"/>
    <col min="2051" max="2051" width="0.5703125" style="92" customWidth="1"/>
    <col min="2052" max="2052" width="3.7109375" style="92" customWidth="1"/>
    <col min="2053" max="2053" width="17.42578125" style="92" customWidth="1"/>
    <col min="2054" max="2055" width="1" style="92" customWidth="1"/>
    <col min="2056" max="2056" width="8.42578125" style="92" customWidth="1"/>
    <col min="2057" max="2057" width="10.140625" style="92" customWidth="1"/>
    <col min="2058" max="2058" width="9.28515625" style="92" customWidth="1"/>
    <col min="2059" max="2059" width="1.7109375" style="92" customWidth="1"/>
    <col min="2060" max="2060" width="3.85546875" style="92" customWidth="1"/>
    <col min="2061" max="2061" width="15.28515625" style="92" customWidth="1"/>
    <col min="2062" max="2062" width="5" style="92" customWidth="1"/>
    <col min="2063" max="2063" width="4.85546875" style="92" customWidth="1"/>
    <col min="2064" max="2064" width="32.140625" style="92" customWidth="1"/>
    <col min="2065" max="2304" width="8.7109375" style="92"/>
    <col min="2305" max="2305" width="5" style="92" customWidth="1"/>
    <col min="2306" max="2306" width="17.5703125" style="92" customWidth="1"/>
    <col min="2307" max="2307" width="0.5703125" style="92" customWidth="1"/>
    <col min="2308" max="2308" width="3.7109375" style="92" customWidth="1"/>
    <col min="2309" max="2309" width="17.42578125" style="92" customWidth="1"/>
    <col min="2310" max="2311" width="1" style="92" customWidth="1"/>
    <col min="2312" max="2312" width="8.42578125" style="92" customWidth="1"/>
    <col min="2313" max="2313" width="10.140625" style="92" customWidth="1"/>
    <col min="2314" max="2314" width="9.28515625" style="92" customWidth="1"/>
    <col min="2315" max="2315" width="1.7109375" style="92" customWidth="1"/>
    <col min="2316" max="2316" width="3.85546875" style="92" customWidth="1"/>
    <col min="2317" max="2317" width="15.28515625" style="92" customWidth="1"/>
    <col min="2318" max="2318" width="5" style="92" customWidth="1"/>
    <col min="2319" max="2319" width="4.85546875" style="92" customWidth="1"/>
    <col min="2320" max="2320" width="32.140625" style="92" customWidth="1"/>
    <col min="2321" max="2560" width="8.7109375" style="92"/>
    <col min="2561" max="2561" width="5" style="92" customWidth="1"/>
    <col min="2562" max="2562" width="17.5703125" style="92" customWidth="1"/>
    <col min="2563" max="2563" width="0.5703125" style="92" customWidth="1"/>
    <col min="2564" max="2564" width="3.7109375" style="92" customWidth="1"/>
    <col min="2565" max="2565" width="17.42578125" style="92" customWidth="1"/>
    <col min="2566" max="2567" width="1" style="92" customWidth="1"/>
    <col min="2568" max="2568" width="8.42578125" style="92" customWidth="1"/>
    <col min="2569" max="2569" width="10.140625" style="92" customWidth="1"/>
    <col min="2570" max="2570" width="9.28515625" style="92" customWidth="1"/>
    <col min="2571" max="2571" width="1.7109375" style="92" customWidth="1"/>
    <col min="2572" max="2572" width="3.85546875" style="92" customWidth="1"/>
    <col min="2573" max="2573" width="15.28515625" style="92" customWidth="1"/>
    <col min="2574" max="2574" width="5" style="92" customWidth="1"/>
    <col min="2575" max="2575" width="4.85546875" style="92" customWidth="1"/>
    <col min="2576" max="2576" width="32.140625" style="92" customWidth="1"/>
    <col min="2577" max="2816" width="8.7109375" style="92"/>
    <col min="2817" max="2817" width="5" style="92" customWidth="1"/>
    <col min="2818" max="2818" width="17.5703125" style="92" customWidth="1"/>
    <col min="2819" max="2819" width="0.5703125" style="92" customWidth="1"/>
    <col min="2820" max="2820" width="3.7109375" style="92" customWidth="1"/>
    <col min="2821" max="2821" width="17.42578125" style="92" customWidth="1"/>
    <col min="2822" max="2823" width="1" style="92" customWidth="1"/>
    <col min="2824" max="2824" width="8.42578125" style="92" customWidth="1"/>
    <col min="2825" max="2825" width="10.140625" style="92" customWidth="1"/>
    <col min="2826" max="2826" width="9.28515625" style="92" customWidth="1"/>
    <col min="2827" max="2827" width="1.7109375" style="92" customWidth="1"/>
    <col min="2828" max="2828" width="3.85546875" style="92" customWidth="1"/>
    <col min="2829" max="2829" width="15.28515625" style="92" customWidth="1"/>
    <col min="2830" max="2830" width="5" style="92" customWidth="1"/>
    <col min="2831" max="2831" width="4.85546875" style="92" customWidth="1"/>
    <col min="2832" max="2832" width="32.140625" style="92" customWidth="1"/>
    <col min="2833" max="3072" width="8.7109375" style="92"/>
    <col min="3073" max="3073" width="5" style="92" customWidth="1"/>
    <col min="3074" max="3074" width="17.5703125" style="92" customWidth="1"/>
    <col min="3075" max="3075" width="0.5703125" style="92" customWidth="1"/>
    <col min="3076" max="3076" width="3.7109375" style="92" customWidth="1"/>
    <col min="3077" max="3077" width="17.42578125" style="92" customWidth="1"/>
    <col min="3078" max="3079" width="1" style="92" customWidth="1"/>
    <col min="3080" max="3080" width="8.42578125" style="92" customWidth="1"/>
    <col min="3081" max="3081" width="10.140625" style="92" customWidth="1"/>
    <col min="3082" max="3082" width="9.28515625" style="92" customWidth="1"/>
    <col min="3083" max="3083" width="1.7109375" style="92" customWidth="1"/>
    <col min="3084" max="3084" width="3.85546875" style="92" customWidth="1"/>
    <col min="3085" max="3085" width="15.28515625" style="92" customWidth="1"/>
    <col min="3086" max="3086" width="5" style="92" customWidth="1"/>
    <col min="3087" max="3087" width="4.85546875" style="92" customWidth="1"/>
    <col min="3088" max="3088" width="32.140625" style="92" customWidth="1"/>
    <col min="3089" max="3328" width="8.7109375" style="92"/>
    <col min="3329" max="3329" width="5" style="92" customWidth="1"/>
    <col min="3330" max="3330" width="17.5703125" style="92" customWidth="1"/>
    <col min="3331" max="3331" width="0.5703125" style="92" customWidth="1"/>
    <col min="3332" max="3332" width="3.7109375" style="92" customWidth="1"/>
    <col min="3333" max="3333" width="17.42578125" style="92" customWidth="1"/>
    <col min="3334" max="3335" width="1" style="92" customWidth="1"/>
    <col min="3336" max="3336" width="8.42578125" style="92" customWidth="1"/>
    <col min="3337" max="3337" width="10.140625" style="92" customWidth="1"/>
    <col min="3338" max="3338" width="9.28515625" style="92" customWidth="1"/>
    <col min="3339" max="3339" width="1.7109375" style="92" customWidth="1"/>
    <col min="3340" max="3340" width="3.85546875" style="92" customWidth="1"/>
    <col min="3341" max="3341" width="15.28515625" style="92" customWidth="1"/>
    <col min="3342" max="3342" width="5" style="92" customWidth="1"/>
    <col min="3343" max="3343" width="4.85546875" style="92" customWidth="1"/>
    <col min="3344" max="3344" width="32.140625" style="92" customWidth="1"/>
    <col min="3345" max="3584" width="8.7109375" style="92"/>
    <col min="3585" max="3585" width="5" style="92" customWidth="1"/>
    <col min="3586" max="3586" width="17.5703125" style="92" customWidth="1"/>
    <col min="3587" max="3587" width="0.5703125" style="92" customWidth="1"/>
    <col min="3588" max="3588" width="3.7109375" style="92" customWidth="1"/>
    <col min="3589" max="3589" width="17.42578125" style="92" customWidth="1"/>
    <col min="3590" max="3591" width="1" style="92" customWidth="1"/>
    <col min="3592" max="3592" width="8.42578125" style="92" customWidth="1"/>
    <col min="3593" max="3593" width="10.140625" style="92" customWidth="1"/>
    <col min="3594" max="3594" width="9.28515625" style="92" customWidth="1"/>
    <col min="3595" max="3595" width="1.7109375" style="92" customWidth="1"/>
    <col min="3596" max="3596" width="3.85546875" style="92" customWidth="1"/>
    <col min="3597" max="3597" width="15.28515625" style="92" customWidth="1"/>
    <col min="3598" max="3598" width="5" style="92" customWidth="1"/>
    <col min="3599" max="3599" width="4.85546875" style="92" customWidth="1"/>
    <col min="3600" max="3600" width="32.140625" style="92" customWidth="1"/>
    <col min="3601" max="3840" width="8.7109375" style="92"/>
    <col min="3841" max="3841" width="5" style="92" customWidth="1"/>
    <col min="3842" max="3842" width="17.5703125" style="92" customWidth="1"/>
    <col min="3843" max="3843" width="0.5703125" style="92" customWidth="1"/>
    <col min="3844" max="3844" width="3.7109375" style="92" customWidth="1"/>
    <col min="3845" max="3845" width="17.42578125" style="92" customWidth="1"/>
    <col min="3846" max="3847" width="1" style="92" customWidth="1"/>
    <col min="3848" max="3848" width="8.42578125" style="92" customWidth="1"/>
    <col min="3849" max="3849" width="10.140625" style="92" customWidth="1"/>
    <col min="3850" max="3850" width="9.28515625" style="92" customWidth="1"/>
    <col min="3851" max="3851" width="1.7109375" style="92" customWidth="1"/>
    <col min="3852" max="3852" width="3.85546875" style="92" customWidth="1"/>
    <col min="3853" max="3853" width="15.28515625" style="92" customWidth="1"/>
    <col min="3854" max="3854" width="5" style="92" customWidth="1"/>
    <col min="3855" max="3855" width="4.85546875" style="92" customWidth="1"/>
    <col min="3856" max="3856" width="32.140625" style="92" customWidth="1"/>
    <col min="3857" max="4096" width="8.7109375" style="92"/>
    <col min="4097" max="4097" width="5" style="92" customWidth="1"/>
    <col min="4098" max="4098" width="17.5703125" style="92" customWidth="1"/>
    <col min="4099" max="4099" width="0.5703125" style="92" customWidth="1"/>
    <col min="4100" max="4100" width="3.7109375" style="92" customWidth="1"/>
    <col min="4101" max="4101" width="17.42578125" style="92" customWidth="1"/>
    <col min="4102" max="4103" width="1" style="92" customWidth="1"/>
    <col min="4104" max="4104" width="8.42578125" style="92" customWidth="1"/>
    <col min="4105" max="4105" width="10.140625" style="92" customWidth="1"/>
    <col min="4106" max="4106" width="9.28515625" style="92" customWidth="1"/>
    <col min="4107" max="4107" width="1.7109375" style="92" customWidth="1"/>
    <col min="4108" max="4108" width="3.85546875" style="92" customWidth="1"/>
    <col min="4109" max="4109" width="15.28515625" style="92" customWidth="1"/>
    <col min="4110" max="4110" width="5" style="92" customWidth="1"/>
    <col min="4111" max="4111" width="4.85546875" style="92" customWidth="1"/>
    <col min="4112" max="4112" width="32.140625" style="92" customWidth="1"/>
    <col min="4113" max="4352" width="8.7109375" style="92"/>
    <col min="4353" max="4353" width="5" style="92" customWidth="1"/>
    <col min="4354" max="4354" width="17.5703125" style="92" customWidth="1"/>
    <col min="4355" max="4355" width="0.5703125" style="92" customWidth="1"/>
    <col min="4356" max="4356" width="3.7109375" style="92" customWidth="1"/>
    <col min="4357" max="4357" width="17.42578125" style="92" customWidth="1"/>
    <col min="4358" max="4359" width="1" style="92" customWidth="1"/>
    <col min="4360" max="4360" width="8.42578125" style="92" customWidth="1"/>
    <col min="4361" max="4361" width="10.140625" style="92" customWidth="1"/>
    <col min="4362" max="4362" width="9.28515625" style="92" customWidth="1"/>
    <col min="4363" max="4363" width="1.7109375" style="92" customWidth="1"/>
    <col min="4364" max="4364" width="3.85546875" style="92" customWidth="1"/>
    <col min="4365" max="4365" width="15.28515625" style="92" customWidth="1"/>
    <col min="4366" max="4366" width="5" style="92" customWidth="1"/>
    <col min="4367" max="4367" width="4.85546875" style="92" customWidth="1"/>
    <col min="4368" max="4368" width="32.140625" style="92" customWidth="1"/>
    <col min="4369" max="4608" width="8.7109375" style="92"/>
    <col min="4609" max="4609" width="5" style="92" customWidth="1"/>
    <col min="4610" max="4610" width="17.5703125" style="92" customWidth="1"/>
    <col min="4611" max="4611" width="0.5703125" style="92" customWidth="1"/>
    <col min="4612" max="4612" width="3.7109375" style="92" customWidth="1"/>
    <col min="4613" max="4613" width="17.42578125" style="92" customWidth="1"/>
    <col min="4614" max="4615" width="1" style="92" customWidth="1"/>
    <col min="4616" max="4616" width="8.42578125" style="92" customWidth="1"/>
    <col min="4617" max="4617" width="10.140625" style="92" customWidth="1"/>
    <col min="4618" max="4618" width="9.28515625" style="92" customWidth="1"/>
    <col min="4619" max="4619" width="1.7109375" style="92" customWidth="1"/>
    <col min="4620" max="4620" width="3.85546875" style="92" customWidth="1"/>
    <col min="4621" max="4621" width="15.28515625" style="92" customWidth="1"/>
    <col min="4622" max="4622" width="5" style="92" customWidth="1"/>
    <col min="4623" max="4623" width="4.85546875" style="92" customWidth="1"/>
    <col min="4624" max="4624" width="32.140625" style="92" customWidth="1"/>
    <col min="4625" max="4864" width="8.7109375" style="92"/>
    <col min="4865" max="4865" width="5" style="92" customWidth="1"/>
    <col min="4866" max="4866" width="17.5703125" style="92" customWidth="1"/>
    <col min="4867" max="4867" width="0.5703125" style="92" customWidth="1"/>
    <col min="4868" max="4868" width="3.7109375" style="92" customWidth="1"/>
    <col min="4869" max="4869" width="17.42578125" style="92" customWidth="1"/>
    <col min="4870" max="4871" width="1" style="92" customWidth="1"/>
    <col min="4872" max="4872" width="8.42578125" style="92" customWidth="1"/>
    <col min="4873" max="4873" width="10.140625" style="92" customWidth="1"/>
    <col min="4874" max="4874" width="9.28515625" style="92" customWidth="1"/>
    <col min="4875" max="4875" width="1.7109375" style="92" customWidth="1"/>
    <col min="4876" max="4876" width="3.85546875" style="92" customWidth="1"/>
    <col min="4877" max="4877" width="15.28515625" style="92" customWidth="1"/>
    <col min="4878" max="4878" width="5" style="92" customWidth="1"/>
    <col min="4879" max="4879" width="4.85546875" style="92" customWidth="1"/>
    <col min="4880" max="4880" width="32.140625" style="92" customWidth="1"/>
    <col min="4881" max="5120" width="8.7109375" style="92"/>
    <col min="5121" max="5121" width="5" style="92" customWidth="1"/>
    <col min="5122" max="5122" width="17.5703125" style="92" customWidth="1"/>
    <col min="5123" max="5123" width="0.5703125" style="92" customWidth="1"/>
    <col min="5124" max="5124" width="3.7109375" style="92" customWidth="1"/>
    <col min="5125" max="5125" width="17.42578125" style="92" customWidth="1"/>
    <col min="5126" max="5127" width="1" style="92" customWidth="1"/>
    <col min="5128" max="5128" width="8.42578125" style="92" customWidth="1"/>
    <col min="5129" max="5129" width="10.140625" style="92" customWidth="1"/>
    <col min="5130" max="5130" width="9.28515625" style="92" customWidth="1"/>
    <col min="5131" max="5131" width="1.7109375" style="92" customWidth="1"/>
    <col min="5132" max="5132" width="3.85546875" style="92" customWidth="1"/>
    <col min="5133" max="5133" width="15.28515625" style="92" customWidth="1"/>
    <col min="5134" max="5134" width="5" style="92" customWidth="1"/>
    <col min="5135" max="5135" width="4.85546875" style="92" customWidth="1"/>
    <col min="5136" max="5136" width="32.140625" style="92" customWidth="1"/>
    <col min="5137" max="5376" width="8.7109375" style="92"/>
    <col min="5377" max="5377" width="5" style="92" customWidth="1"/>
    <col min="5378" max="5378" width="17.5703125" style="92" customWidth="1"/>
    <col min="5379" max="5379" width="0.5703125" style="92" customWidth="1"/>
    <col min="5380" max="5380" width="3.7109375" style="92" customWidth="1"/>
    <col min="5381" max="5381" width="17.42578125" style="92" customWidth="1"/>
    <col min="5382" max="5383" width="1" style="92" customWidth="1"/>
    <col min="5384" max="5384" width="8.42578125" style="92" customWidth="1"/>
    <col min="5385" max="5385" width="10.140625" style="92" customWidth="1"/>
    <col min="5386" max="5386" width="9.28515625" style="92" customWidth="1"/>
    <col min="5387" max="5387" width="1.7109375" style="92" customWidth="1"/>
    <col min="5388" max="5388" width="3.85546875" style="92" customWidth="1"/>
    <col min="5389" max="5389" width="15.28515625" style="92" customWidth="1"/>
    <col min="5390" max="5390" width="5" style="92" customWidth="1"/>
    <col min="5391" max="5391" width="4.85546875" style="92" customWidth="1"/>
    <col min="5392" max="5392" width="32.140625" style="92" customWidth="1"/>
    <col min="5393" max="5632" width="8.7109375" style="92"/>
    <col min="5633" max="5633" width="5" style="92" customWidth="1"/>
    <col min="5634" max="5634" width="17.5703125" style="92" customWidth="1"/>
    <col min="5635" max="5635" width="0.5703125" style="92" customWidth="1"/>
    <col min="5636" max="5636" width="3.7109375" style="92" customWidth="1"/>
    <col min="5637" max="5637" width="17.42578125" style="92" customWidth="1"/>
    <col min="5638" max="5639" width="1" style="92" customWidth="1"/>
    <col min="5640" max="5640" width="8.42578125" style="92" customWidth="1"/>
    <col min="5641" max="5641" width="10.140625" style="92" customWidth="1"/>
    <col min="5642" max="5642" width="9.28515625" style="92" customWidth="1"/>
    <col min="5643" max="5643" width="1.7109375" style="92" customWidth="1"/>
    <col min="5644" max="5644" width="3.85546875" style="92" customWidth="1"/>
    <col min="5645" max="5645" width="15.28515625" style="92" customWidth="1"/>
    <col min="5646" max="5646" width="5" style="92" customWidth="1"/>
    <col min="5647" max="5647" width="4.85546875" style="92" customWidth="1"/>
    <col min="5648" max="5648" width="32.140625" style="92" customWidth="1"/>
    <col min="5649" max="5888" width="8.7109375" style="92"/>
    <col min="5889" max="5889" width="5" style="92" customWidth="1"/>
    <col min="5890" max="5890" width="17.5703125" style="92" customWidth="1"/>
    <col min="5891" max="5891" width="0.5703125" style="92" customWidth="1"/>
    <col min="5892" max="5892" width="3.7109375" style="92" customWidth="1"/>
    <col min="5893" max="5893" width="17.42578125" style="92" customWidth="1"/>
    <col min="5894" max="5895" width="1" style="92" customWidth="1"/>
    <col min="5896" max="5896" width="8.42578125" style="92" customWidth="1"/>
    <col min="5897" max="5897" width="10.140625" style="92" customWidth="1"/>
    <col min="5898" max="5898" width="9.28515625" style="92" customWidth="1"/>
    <col min="5899" max="5899" width="1.7109375" style="92" customWidth="1"/>
    <col min="5900" max="5900" width="3.85546875" style="92" customWidth="1"/>
    <col min="5901" max="5901" width="15.28515625" style="92" customWidth="1"/>
    <col min="5902" max="5902" width="5" style="92" customWidth="1"/>
    <col min="5903" max="5903" width="4.85546875" style="92" customWidth="1"/>
    <col min="5904" max="5904" width="32.140625" style="92" customWidth="1"/>
    <col min="5905" max="6144" width="8.7109375" style="92"/>
    <col min="6145" max="6145" width="5" style="92" customWidth="1"/>
    <col min="6146" max="6146" width="17.5703125" style="92" customWidth="1"/>
    <col min="6147" max="6147" width="0.5703125" style="92" customWidth="1"/>
    <col min="6148" max="6148" width="3.7109375" style="92" customWidth="1"/>
    <col min="6149" max="6149" width="17.42578125" style="92" customWidth="1"/>
    <col min="6150" max="6151" width="1" style="92" customWidth="1"/>
    <col min="6152" max="6152" width="8.42578125" style="92" customWidth="1"/>
    <col min="6153" max="6153" width="10.140625" style="92" customWidth="1"/>
    <col min="6154" max="6154" width="9.28515625" style="92" customWidth="1"/>
    <col min="6155" max="6155" width="1.7109375" style="92" customWidth="1"/>
    <col min="6156" max="6156" width="3.85546875" style="92" customWidth="1"/>
    <col min="6157" max="6157" width="15.28515625" style="92" customWidth="1"/>
    <col min="6158" max="6158" width="5" style="92" customWidth="1"/>
    <col min="6159" max="6159" width="4.85546875" style="92" customWidth="1"/>
    <col min="6160" max="6160" width="32.140625" style="92" customWidth="1"/>
    <col min="6161" max="6400" width="8.7109375" style="92"/>
    <col min="6401" max="6401" width="5" style="92" customWidth="1"/>
    <col min="6402" max="6402" width="17.5703125" style="92" customWidth="1"/>
    <col min="6403" max="6403" width="0.5703125" style="92" customWidth="1"/>
    <col min="6404" max="6404" width="3.7109375" style="92" customWidth="1"/>
    <col min="6405" max="6405" width="17.42578125" style="92" customWidth="1"/>
    <col min="6406" max="6407" width="1" style="92" customWidth="1"/>
    <col min="6408" max="6408" width="8.42578125" style="92" customWidth="1"/>
    <col min="6409" max="6409" width="10.140625" style="92" customWidth="1"/>
    <col min="6410" max="6410" width="9.28515625" style="92" customWidth="1"/>
    <col min="6411" max="6411" width="1.7109375" style="92" customWidth="1"/>
    <col min="6412" max="6412" width="3.85546875" style="92" customWidth="1"/>
    <col min="6413" max="6413" width="15.28515625" style="92" customWidth="1"/>
    <col min="6414" max="6414" width="5" style="92" customWidth="1"/>
    <col min="6415" max="6415" width="4.85546875" style="92" customWidth="1"/>
    <col min="6416" max="6416" width="32.140625" style="92" customWidth="1"/>
    <col min="6417" max="6656" width="8.7109375" style="92"/>
    <col min="6657" max="6657" width="5" style="92" customWidth="1"/>
    <col min="6658" max="6658" width="17.5703125" style="92" customWidth="1"/>
    <col min="6659" max="6659" width="0.5703125" style="92" customWidth="1"/>
    <col min="6660" max="6660" width="3.7109375" style="92" customWidth="1"/>
    <col min="6661" max="6661" width="17.42578125" style="92" customWidth="1"/>
    <col min="6662" max="6663" width="1" style="92" customWidth="1"/>
    <col min="6664" max="6664" width="8.42578125" style="92" customWidth="1"/>
    <col min="6665" max="6665" width="10.140625" style="92" customWidth="1"/>
    <col min="6666" max="6666" width="9.28515625" style="92" customWidth="1"/>
    <col min="6667" max="6667" width="1.7109375" style="92" customWidth="1"/>
    <col min="6668" max="6668" width="3.85546875" style="92" customWidth="1"/>
    <col min="6669" max="6669" width="15.28515625" style="92" customWidth="1"/>
    <col min="6670" max="6670" width="5" style="92" customWidth="1"/>
    <col min="6671" max="6671" width="4.85546875" style="92" customWidth="1"/>
    <col min="6672" max="6672" width="32.140625" style="92" customWidth="1"/>
    <col min="6673" max="6912" width="8.7109375" style="92"/>
    <col min="6913" max="6913" width="5" style="92" customWidth="1"/>
    <col min="6914" max="6914" width="17.5703125" style="92" customWidth="1"/>
    <col min="6915" max="6915" width="0.5703125" style="92" customWidth="1"/>
    <col min="6916" max="6916" width="3.7109375" style="92" customWidth="1"/>
    <col min="6917" max="6917" width="17.42578125" style="92" customWidth="1"/>
    <col min="6918" max="6919" width="1" style="92" customWidth="1"/>
    <col min="6920" max="6920" width="8.42578125" style="92" customWidth="1"/>
    <col min="6921" max="6921" width="10.140625" style="92" customWidth="1"/>
    <col min="6922" max="6922" width="9.28515625" style="92" customWidth="1"/>
    <col min="6923" max="6923" width="1.7109375" style="92" customWidth="1"/>
    <col min="6924" max="6924" width="3.85546875" style="92" customWidth="1"/>
    <col min="6925" max="6925" width="15.28515625" style="92" customWidth="1"/>
    <col min="6926" max="6926" width="5" style="92" customWidth="1"/>
    <col min="6927" max="6927" width="4.85546875" style="92" customWidth="1"/>
    <col min="6928" max="6928" width="32.140625" style="92" customWidth="1"/>
    <col min="6929" max="7168" width="8.7109375" style="92"/>
    <col min="7169" max="7169" width="5" style="92" customWidth="1"/>
    <col min="7170" max="7170" width="17.5703125" style="92" customWidth="1"/>
    <col min="7171" max="7171" width="0.5703125" style="92" customWidth="1"/>
    <col min="7172" max="7172" width="3.7109375" style="92" customWidth="1"/>
    <col min="7173" max="7173" width="17.42578125" style="92" customWidth="1"/>
    <col min="7174" max="7175" width="1" style="92" customWidth="1"/>
    <col min="7176" max="7176" width="8.42578125" style="92" customWidth="1"/>
    <col min="7177" max="7177" width="10.140625" style="92" customWidth="1"/>
    <col min="7178" max="7178" width="9.28515625" style="92" customWidth="1"/>
    <col min="7179" max="7179" width="1.7109375" style="92" customWidth="1"/>
    <col min="7180" max="7180" width="3.85546875" style="92" customWidth="1"/>
    <col min="7181" max="7181" width="15.28515625" style="92" customWidth="1"/>
    <col min="7182" max="7182" width="5" style="92" customWidth="1"/>
    <col min="7183" max="7183" width="4.85546875" style="92" customWidth="1"/>
    <col min="7184" max="7184" width="32.140625" style="92" customWidth="1"/>
    <col min="7185" max="7424" width="8.7109375" style="92"/>
    <col min="7425" max="7425" width="5" style="92" customWidth="1"/>
    <col min="7426" max="7426" width="17.5703125" style="92" customWidth="1"/>
    <col min="7427" max="7427" width="0.5703125" style="92" customWidth="1"/>
    <col min="7428" max="7428" width="3.7109375" style="92" customWidth="1"/>
    <col min="7429" max="7429" width="17.42578125" style="92" customWidth="1"/>
    <col min="7430" max="7431" width="1" style="92" customWidth="1"/>
    <col min="7432" max="7432" width="8.42578125" style="92" customWidth="1"/>
    <col min="7433" max="7433" width="10.140625" style="92" customWidth="1"/>
    <col min="7434" max="7434" width="9.28515625" style="92" customWidth="1"/>
    <col min="7435" max="7435" width="1.7109375" style="92" customWidth="1"/>
    <col min="7436" max="7436" width="3.85546875" style="92" customWidth="1"/>
    <col min="7437" max="7437" width="15.28515625" style="92" customWidth="1"/>
    <col min="7438" max="7438" width="5" style="92" customWidth="1"/>
    <col min="7439" max="7439" width="4.85546875" style="92" customWidth="1"/>
    <col min="7440" max="7440" width="32.140625" style="92" customWidth="1"/>
    <col min="7441" max="7680" width="8.7109375" style="92"/>
    <col min="7681" max="7681" width="5" style="92" customWidth="1"/>
    <col min="7682" max="7682" width="17.5703125" style="92" customWidth="1"/>
    <col min="7683" max="7683" width="0.5703125" style="92" customWidth="1"/>
    <col min="7684" max="7684" width="3.7109375" style="92" customWidth="1"/>
    <col min="7685" max="7685" width="17.42578125" style="92" customWidth="1"/>
    <col min="7686" max="7687" width="1" style="92" customWidth="1"/>
    <col min="7688" max="7688" width="8.42578125" style="92" customWidth="1"/>
    <col min="7689" max="7689" width="10.140625" style="92" customWidth="1"/>
    <col min="7690" max="7690" width="9.28515625" style="92" customWidth="1"/>
    <col min="7691" max="7691" width="1.7109375" style="92" customWidth="1"/>
    <col min="7692" max="7692" width="3.85546875" style="92" customWidth="1"/>
    <col min="7693" max="7693" width="15.28515625" style="92" customWidth="1"/>
    <col min="7694" max="7694" width="5" style="92" customWidth="1"/>
    <col min="7695" max="7695" width="4.85546875" style="92" customWidth="1"/>
    <col min="7696" max="7696" width="32.140625" style="92" customWidth="1"/>
    <col min="7697" max="7936" width="8.7109375" style="92"/>
    <col min="7937" max="7937" width="5" style="92" customWidth="1"/>
    <col min="7938" max="7938" width="17.5703125" style="92" customWidth="1"/>
    <col min="7939" max="7939" width="0.5703125" style="92" customWidth="1"/>
    <col min="7940" max="7940" width="3.7109375" style="92" customWidth="1"/>
    <col min="7941" max="7941" width="17.42578125" style="92" customWidth="1"/>
    <col min="7942" max="7943" width="1" style="92" customWidth="1"/>
    <col min="7944" max="7944" width="8.42578125" style="92" customWidth="1"/>
    <col min="7945" max="7945" width="10.140625" style="92" customWidth="1"/>
    <col min="7946" max="7946" width="9.28515625" style="92" customWidth="1"/>
    <col min="7947" max="7947" width="1.7109375" style="92" customWidth="1"/>
    <col min="7948" max="7948" width="3.85546875" style="92" customWidth="1"/>
    <col min="7949" max="7949" width="15.28515625" style="92" customWidth="1"/>
    <col min="7950" max="7950" width="5" style="92" customWidth="1"/>
    <col min="7951" max="7951" width="4.85546875" style="92" customWidth="1"/>
    <col min="7952" max="7952" width="32.140625" style="92" customWidth="1"/>
    <col min="7953" max="8192" width="8.7109375" style="92"/>
    <col min="8193" max="8193" width="5" style="92" customWidth="1"/>
    <col min="8194" max="8194" width="17.5703125" style="92" customWidth="1"/>
    <col min="8195" max="8195" width="0.5703125" style="92" customWidth="1"/>
    <col min="8196" max="8196" width="3.7109375" style="92" customWidth="1"/>
    <col min="8197" max="8197" width="17.42578125" style="92" customWidth="1"/>
    <col min="8198" max="8199" width="1" style="92" customWidth="1"/>
    <col min="8200" max="8200" width="8.42578125" style="92" customWidth="1"/>
    <col min="8201" max="8201" width="10.140625" style="92" customWidth="1"/>
    <col min="8202" max="8202" width="9.28515625" style="92" customWidth="1"/>
    <col min="8203" max="8203" width="1.7109375" style="92" customWidth="1"/>
    <col min="8204" max="8204" width="3.85546875" style="92" customWidth="1"/>
    <col min="8205" max="8205" width="15.28515625" style="92" customWidth="1"/>
    <col min="8206" max="8206" width="5" style="92" customWidth="1"/>
    <col min="8207" max="8207" width="4.85546875" style="92" customWidth="1"/>
    <col min="8208" max="8208" width="32.140625" style="92" customWidth="1"/>
    <col min="8209" max="8448" width="8.7109375" style="92"/>
    <col min="8449" max="8449" width="5" style="92" customWidth="1"/>
    <col min="8450" max="8450" width="17.5703125" style="92" customWidth="1"/>
    <col min="8451" max="8451" width="0.5703125" style="92" customWidth="1"/>
    <col min="8452" max="8452" width="3.7109375" style="92" customWidth="1"/>
    <col min="8453" max="8453" width="17.42578125" style="92" customWidth="1"/>
    <col min="8454" max="8455" width="1" style="92" customWidth="1"/>
    <col min="8456" max="8456" width="8.42578125" style="92" customWidth="1"/>
    <col min="8457" max="8457" width="10.140625" style="92" customWidth="1"/>
    <col min="8458" max="8458" width="9.28515625" style="92" customWidth="1"/>
    <col min="8459" max="8459" width="1.7109375" style="92" customWidth="1"/>
    <col min="8460" max="8460" width="3.85546875" style="92" customWidth="1"/>
    <col min="8461" max="8461" width="15.28515625" style="92" customWidth="1"/>
    <col min="8462" max="8462" width="5" style="92" customWidth="1"/>
    <col min="8463" max="8463" width="4.85546875" style="92" customWidth="1"/>
    <col min="8464" max="8464" width="32.140625" style="92" customWidth="1"/>
    <col min="8465" max="8704" width="8.7109375" style="92"/>
    <col min="8705" max="8705" width="5" style="92" customWidth="1"/>
    <col min="8706" max="8706" width="17.5703125" style="92" customWidth="1"/>
    <col min="8707" max="8707" width="0.5703125" style="92" customWidth="1"/>
    <col min="8708" max="8708" width="3.7109375" style="92" customWidth="1"/>
    <col min="8709" max="8709" width="17.42578125" style="92" customWidth="1"/>
    <col min="8710" max="8711" width="1" style="92" customWidth="1"/>
    <col min="8712" max="8712" width="8.42578125" style="92" customWidth="1"/>
    <col min="8713" max="8713" width="10.140625" style="92" customWidth="1"/>
    <col min="8714" max="8714" width="9.28515625" style="92" customWidth="1"/>
    <col min="8715" max="8715" width="1.7109375" style="92" customWidth="1"/>
    <col min="8716" max="8716" width="3.85546875" style="92" customWidth="1"/>
    <col min="8717" max="8717" width="15.28515625" style="92" customWidth="1"/>
    <col min="8718" max="8718" width="5" style="92" customWidth="1"/>
    <col min="8719" max="8719" width="4.85546875" style="92" customWidth="1"/>
    <col min="8720" max="8720" width="32.140625" style="92" customWidth="1"/>
    <col min="8721" max="8960" width="8.7109375" style="92"/>
    <col min="8961" max="8961" width="5" style="92" customWidth="1"/>
    <col min="8962" max="8962" width="17.5703125" style="92" customWidth="1"/>
    <col min="8963" max="8963" width="0.5703125" style="92" customWidth="1"/>
    <col min="8964" max="8964" width="3.7109375" style="92" customWidth="1"/>
    <col min="8965" max="8965" width="17.42578125" style="92" customWidth="1"/>
    <col min="8966" max="8967" width="1" style="92" customWidth="1"/>
    <col min="8968" max="8968" width="8.42578125" style="92" customWidth="1"/>
    <col min="8969" max="8969" width="10.140625" style="92" customWidth="1"/>
    <col min="8970" max="8970" width="9.28515625" style="92" customWidth="1"/>
    <col min="8971" max="8971" width="1.7109375" style="92" customWidth="1"/>
    <col min="8972" max="8972" width="3.85546875" style="92" customWidth="1"/>
    <col min="8973" max="8973" width="15.28515625" style="92" customWidth="1"/>
    <col min="8974" max="8974" width="5" style="92" customWidth="1"/>
    <col min="8975" max="8975" width="4.85546875" style="92" customWidth="1"/>
    <col min="8976" max="8976" width="32.140625" style="92" customWidth="1"/>
    <col min="8977" max="9216" width="8.7109375" style="92"/>
    <col min="9217" max="9217" width="5" style="92" customWidth="1"/>
    <col min="9218" max="9218" width="17.5703125" style="92" customWidth="1"/>
    <col min="9219" max="9219" width="0.5703125" style="92" customWidth="1"/>
    <col min="9220" max="9220" width="3.7109375" style="92" customWidth="1"/>
    <col min="9221" max="9221" width="17.42578125" style="92" customWidth="1"/>
    <col min="9222" max="9223" width="1" style="92" customWidth="1"/>
    <col min="9224" max="9224" width="8.42578125" style="92" customWidth="1"/>
    <col min="9225" max="9225" width="10.140625" style="92" customWidth="1"/>
    <col min="9226" max="9226" width="9.28515625" style="92" customWidth="1"/>
    <col min="9227" max="9227" width="1.7109375" style="92" customWidth="1"/>
    <col min="9228" max="9228" width="3.85546875" style="92" customWidth="1"/>
    <col min="9229" max="9229" width="15.28515625" style="92" customWidth="1"/>
    <col min="9230" max="9230" width="5" style="92" customWidth="1"/>
    <col min="9231" max="9231" width="4.85546875" style="92" customWidth="1"/>
    <col min="9232" max="9232" width="32.140625" style="92" customWidth="1"/>
    <col min="9233" max="9472" width="8.7109375" style="92"/>
    <col min="9473" max="9473" width="5" style="92" customWidth="1"/>
    <col min="9474" max="9474" width="17.5703125" style="92" customWidth="1"/>
    <col min="9475" max="9475" width="0.5703125" style="92" customWidth="1"/>
    <col min="9476" max="9476" width="3.7109375" style="92" customWidth="1"/>
    <col min="9477" max="9477" width="17.42578125" style="92" customWidth="1"/>
    <col min="9478" max="9479" width="1" style="92" customWidth="1"/>
    <col min="9480" max="9480" width="8.42578125" style="92" customWidth="1"/>
    <col min="9481" max="9481" width="10.140625" style="92" customWidth="1"/>
    <col min="9482" max="9482" width="9.28515625" style="92" customWidth="1"/>
    <col min="9483" max="9483" width="1.7109375" style="92" customWidth="1"/>
    <col min="9484" max="9484" width="3.85546875" style="92" customWidth="1"/>
    <col min="9485" max="9485" width="15.28515625" style="92" customWidth="1"/>
    <col min="9486" max="9486" width="5" style="92" customWidth="1"/>
    <col min="9487" max="9487" width="4.85546875" style="92" customWidth="1"/>
    <col min="9488" max="9488" width="32.140625" style="92" customWidth="1"/>
    <col min="9489" max="9728" width="8.7109375" style="92"/>
    <col min="9729" max="9729" width="5" style="92" customWidth="1"/>
    <col min="9730" max="9730" width="17.5703125" style="92" customWidth="1"/>
    <col min="9731" max="9731" width="0.5703125" style="92" customWidth="1"/>
    <col min="9732" max="9732" width="3.7109375" style="92" customWidth="1"/>
    <col min="9733" max="9733" width="17.42578125" style="92" customWidth="1"/>
    <col min="9734" max="9735" width="1" style="92" customWidth="1"/>
    <col min="9736" max="9736" width="8.42578125" style="92" customWidth="1"/>
    <col min="9737" max="9737" width="10.140625" style="92" customWidth="1"/>
    <col min="9738" max="9738" width="9.28515625" style="92" customWidth="1"/>
    <col min="9739" max="9739" width="1.7109375" style="92" customWidth="1"/>
    <col min="9740" max="9740" width="3.85546875" style="92" customWidth="1"/>
    <col min="9741" max="9741" width="15.28515625" style="92" customWidth="1"/>
    <col min="9742" max="9742" width="5" style="92" customWidth="1"/>
    <col min="9743" max="9743" width="4.85546875" style="92" customWidth="1"/>
    <col min="9744" max="9744" width="32.140625" style="92" customWidth="1"/>
    <col min="9745" max="9984" width="8.7109375" style="92"/>
    <col min="9985" max="9985" width="5" style="92" customWidth="1"/>
    <col min="9986" max="9986" width="17.5703125" style="92" customWidth="1"/>
    <col min="9987" max="9987" width="0.5703125" style="92" customWidth="1"/>
    <col min="9988" max="9988" width="3.7109375" style="92" customWidth="1"/>
    <col min="9989" max="9989" width="17.42578125" style="92" customWidth="1"/>
    <col min="9990" max="9991" width="1" style="92" customWidth="1"/>
    <col min="9992" max="9992" width="8.42578125" style="92" customWidth="1"/>
    <col min="9993" max="9993" width="10.140625" style="92" customWidth="1"/>
    <col min="9994" max="9994" width="9.28515625" style="92" customWidth="1"/>
    <col min="9995" max="9995" width="1.7109375" style="92" customWidth="1"/>
    <col min="9996" max="9996" width="3.85546875" style="92" customWidth="1"/>
    <col min="9997" max="9997" width="15.28515625" style="92" customWidth="1"/>
    <col min="9998" max="9998" width="5" style="92" customWidth="1"/>
    <col min="9999" max="9999" width="4.85546875" style="92" customWidth="1"/>
    <col min="10000" max="10000" width="32.140625" style="92" customWidth="1"/>
    <col min="10001" max="10240" width="8.7109375" style="92"/>
    <col min="10241" max="10241" width="5" style="92" customWidth="1"/>
    <col min="10242" max="10242" width="17.5703125" style="92" customWidth="1"/>
    <col min="10243" max="10243" width="0.5703125" style="92" customWidth="1"/>
    <col min="10244" max="10244" width="3.7109375" style="92" customWidth="1"/>
    <col min="10245" max="10245" width="17.42578125" style="92" customWidth="1"/>
    <col min="10246" max="10247" width="1" style="92" customWidth="1"/>
    <col min="10248" max="10248" width="8.42578125" style="92" customWidth="1"/>
    <col min="10249" max="10249" width="10.140625" style="92" customWidth="1"/>
    <col min="10250" max="10250" width="9.28515625" style="92" customWidth="1"/>
    <col min="10251" max="10251" width="1.7109375" style="92" customWidth="1"/>
    <col min="10252" max="10252" width="3.85546875" style="92" customWidth="1"/>
    <col min="10253" max="10253" width="15.28515625" style="92" customWidth="1"/>
    <col min="10254" max="10254" width="5" style="92" customWidth="1"/>
    <col min="10255" max="10255" width="4.85546875" style="92" customWidth="1"/>
    <col min="10256" max="10256" width="32.140625" style="92" customWidth="1"/>
    <col min="10257" max="10496" width="8.7109375" style="92"/>
    <col min="10497" max="10497" width="5" style="92" customWidth="1"/>
    <col min="10498" max="10498" width="17.5703125" style="92" customWidth="1"/>
    <col min="10499" max="10499" width="0.5703125" style="92" customWidth="1"/>
    <col min="10500" max="10500" width="3.7109375" style="92" customWidth="1"/>
    <col min="10501" max="10501" width="17.42578125" style="92" customWidth="1"/>
    <col min="10502" max="10503" width="1" style="92" customWidth="1"/>
    <col min="10504" max="10504" width="8.42578125" style="92" customWidth="1"/>
    <col min="10505" max="10505" width="10.140625" style="92" customWidth="1"/>
    <col min="10506" max="10506" width="9.28515625" style="92" customWidth="1"/>
    <col min="10507" max="10507" width="1.7109375" style="92" customWidth="1"/>
    <col min="10508" max="10508" width="3.85546875" style="92" customWidth="1"/>
    <col min="10509" max="10509" width="15.28515625" style="92" customWidth="1"/>
    <col min="10510" max="10510" width="5" style="92" customWidth="1"/>
    <col min="10511" max="10511" width="4.85546875" style="92" customWidth="1"/>
    <col min="10512" max="10512" width="32.140625" style="92" customWidth="1"/>
    <col min="10513" max="10752" width="8.7109375" style="92"/>
    <col min="10753" max="10753" width="5" style="92" customWidth="1"/>
    <col min="10754" max="10754" width="17.5703125" style="92" customWidth="1"/>
    <col min="10755" max="10755" width="0.5703125" style="92" customWidth="1"/>
    <col min="10756" max="10756" width="3.7109375" style="92" customWidth="1"/>
    <col min="10757" max="10757" width="17.42578125" style="92" customWidth="1"/>
    <col min="10758" max="10759" width="1" style="92" customWidth="1"/>
    <col min="10760" max="10760" width="8.42578125" style="92" customWidth="1"/>
    <col min="10761" max="10761" width="10.140625" style="92" customWidth="1"/>
    <col min="10762" max="10762" width="9.28515625" style="92" customWidth="1"/>
    <col min="10763" max="10763" width="1.7109375" style="92" customWidth="1"/>
    <col min="10764" max="10764" width="3.85546875" style="92" customWidth="1"/>
    <col min="10765" max="10765" width="15.28515625" style="92" customWidth="1"/>
    <col min="10766" max="10766" width="5" style="92" customWidth="1"/>
    <col min="10767" max="10767" width="4.85546875" style="92" customWidth="1"/>
    <col min="10768" max="10768" width="32.140625" style="92" customWidth="1"/>
    <col min="10769" max="11008" width="8.7109375" style="92"/>
    <col min="11009" max="11009" width="5" style="92" customWidth="1"/>
    <col min="11010" max="11010" width="17.5703125" style="92" customWidth="1"/>
    <col min="11011" max="11011" width="0.5703125" style="92" customWidth="1"/>
    <col min="11012" max="11012" width="3.7109375" style="92" customWidth="1"/>
    <col min="11013" max="11013" width="17.42578125" style="92" customWidth="1"/>
    <col min="11014" max="11015" width="1" style="92" customWidth="1"/>
    <col min="11016" max="11016" width="8.42578125" style="92" customWidth="1"/>
    <col min="11017" max="11017" width="10.140625" style="92" customWidth="1"/>
    <col min="11018" max="11018" width="9.28515625" style="92" customWidth="1"/>
    <col min="11019" max="11019" width="1.7109375" style="92" customWidth="1"/>
    <col min="11020" max="11020" width="3.85546875" style="92" customWidth="1"/>
    <col min="11021" max="11021" width="15.28515625" style="92" customWidth="1"/>
    <col min="11022" max="11022" width="5" style="92" customWidth="1"/>
    <col min="11023" max="11023" width="4.85546875" style="92" customWidth="1"/>
    <col min="11024" max="11024" width="32.140625" style="92" customWidth="1"/>
    <col min="11025" max="11264" width="8.7109375" style="92"/>
    <col min="11265" max="11265" width="5" style="92" customWidth="1"/>
    <col min="11266" max="11266" width="17.5703125" style="92" customWidth="1"/>
    <col min="11267" max="11267" width="0.5703125" style="92" customWidth="1"/>
    <col min="11268" max="11268" width="3.7109375" style="92" customWidth="1"/>
    <col min="11269" max="11269" width="17.42578125" style="92" customWidth="1"/>
    <col min="11270" max="11271" width="1" style="92" customWidth="1"/>
    <col min="11272" max="11272" width="8.42578125" style="92" customWidth="1"/>
    <col min="11273" max="11273" width="10.140625" style="92" customWidth="1"/>
    <col min="11274" max="11274" width="9.28515625" style="92" customWidth="1"/>
    <col min="11275" max="11275" width="1.7109375" style="92" customWidth="1"/>
    <col min="11276" max="11276" width="3.85546875" style="92" customWidth="1"/>
    <col min="11277" max="11277" width="15.28515625" style="92" customWidth="1"/>
    <col min="11278" max="11278" width="5" style="92" customWidth="1"/>
    <col min="11279" max="11279" width="4.85546875" style="92" customWidth="1"/>
    <col min="11280" max="11280" width="32.140625" style="92" customWidth="1"/>
    <col min="11281" max="11520" width="8.7109375" style="92"/>
    <col min="11521" max="11521" width="5" style="92" customWidth="1"/>
    <col min="11522" max="11522" width="17.5703125" style="92" customWidth="1"/>
    <col min="11523" max="11523" width="0.5703125" style="92" customWidth="1"/>
    <col min="11524" max="11524" width="3.7109375" style="92" customWidth="1"/>
    <col min="11525" max="11525" width="17.42578125" style="92" customWidth="1"/>
    <col min="11526" max="11527" width="1" style="92" customWidth="1"/>
    <col min="11528" max="11528" width="8.42578125" style="92" customWidth="1"/>
    <col min="11529" max="11529" width="10.140625" style="92" customWidth="1"/>
    <col min="11530" max="11530" width="9.28515625" style="92" customWidth="1"/>
    <col min="11531" max="11531" width="1.7109375" style="92" customWidth="1"/>
    <col min="11532" max="11532" width="3.85546875" style="92" customWidth="1"/>
    <col min="11533" max="11533" width="15.28515625" style="92" customWidth="1"/>
    <col min="11534" max="11534" width="5" style="92" customWidth="1"/>
    <col min="11535" max="11535" width="4.85546875" style="92" customWidth="1"/>
    <col min="11536" max="11536" width="32.140625" style="92" customWidth="1"/>
    <col min="11537" max="11776" width="8.7109375" style="92"/>
    <col min="11777" max="11777" width="5" style="92" customWidth="1"/>
    <col min="11778" max="11778" width="17.5703125" style="92" customWidth="1"/>
    <col min="11779" max="11779" width="0.5703125" style="92" customWidth="1"/>
    <col min="11780" max="11780" width="3.7109375" style="92" customWidth="1"/>
    <col min="11781" max="11781" width="17.42578125" style="92" customWidth="1"/>
    <col min="11782" max="11783" width="1" style="92" customWidth="1"/>
    <col min="11784" max="11784" width="8.42578125" style="92" customWidth="1"/>
    <col min="11785" max="11785" width="10.140625" style="92" customWidth="1"/>
    <col min="11786" max="11786" width="9.28515625" style="92" customWidth="1"/>
    <col min="11787" max="11787" width="1.7109375" style="92" customWidth="1"/>
    <col min="11788" max="11788" width="3.85546875" style="92" customWidth="1"/>
    <col min="11789" max="11789" width="15.28515625" style="92" customWidth="1"/>
    <col min="11790" max="11790" width="5" style="92" customWidth="1"/>
    <col min="11791" max="11791" width="4.85546875" style="92" customWidth="1"/>
    <col min="11792" max="11792" width="32.140625" style="92" customWidth="1"/>
    <col min="11793" max="12032" width="8.7109375" style="92"/>
    <col min="12033" max="12033" width="5" style="92" customWidth="1"/>
    <col min="12034" max="12034" width="17.5703125" style="92" customWidth="1"/>
    <col min="12035" max="12035" width="0.5703125" style="92" customWidth="1"/>
    <col min="12036" max="12036" width="3.7109375" style="92" customWidth="1"/>
    <col min="12037" max="12037" width="17.42578125" style="92" customWidth="1"/>
    <col min="12038" max="12039" width="1" style="92" customWidth="1"/>
    <col min="12040" max="12040" width="8.42578125" style="92" customWidth="1"/>
    <col min="12041" max="12041" width="10.140625" style="92" customWidth="1"/>
    <col min="12042" max="12042" width="9.28515625" style="92" customWidth="1"/>
    <col min="12043" max="12043" width="1.7109375" style="92" customWidth="1"/>
    <col min="12044" max="12044" width="3.85546875" style="92" customWidth="1"/>
    <col min="12045" max="12045" width="15.28515625" style="92" customWidth="1"/>
    <col min="12046" max="12046" width="5" style="92" customWidth="1"/>
    <col min="12047" max="12047" width="4.85546875" style="92" customWidth="1"/>
    <col min="12048" max="12048" width="32.140625" style="92" customWidth="1"/>
    <col min="12049" max="12288" width="8.7109375" style="92"/>
    <col min="12289" max="12289" width="5" style="92" customWidth="1"/>
    <col min="12290" max="12290" width="17.5703125" style="92" customWidth="1"/>
    <col min="12291" max="12291" width="0.5703125" style="92" customWidth="1"/>
    <col min="12292" max="12292" width="3.7109375" style="92" customWidth="1"/>
    <col min="12293" max="12293" width="17.42578125" style="92" customWidth="1"/>
    <col min="12294" max="12295" width="1" style="92" customWidth="1"/>
    <col min="12296" max="12296" width="8.42578125" style="92" customWidth="1"/>
    <col min="12297" max="12297" width="10.140625" style="92" customWidth="1"/>
    <col min="12298" max="12298" width="9.28515625" style="92" customWidth="1"/>
    <col min="12299" max="12299" width="1.7109375" style="92" customWidth="1"/>
    <col min="12300" max="12300" width="3.85546875" style="92" customWidth="1"/>
    <col min="12301" max="12301" width="15.28515625" style="92" customWidth="1"/>
    <col min="12302" max="12302" width="5" style="92" customWidth="1"/>
    <col min="12303" max="12303" width="4.85546875" style="92" customWidth="1"/>
    <col min="12304" max="12304" width="32.140625" style="92" customWidth="1"/>
    <col min="12305" max="12544" width="8.7109375" style="92"/>
    <col min="12545" max="12545" width="5" style="92" customWidth="1"/>
    <col min="12546" max="12546" width="17.5703125" style="92" customWidth="1"/>
    <col min="12547" max="12547" width="0.5703125" style="92" customWidth="1"/>
    <col min="12548" max="12548" width="3.7109375" style="92" customWidth="1"/>
    <col min="12549" max="12549" width="17.42578125" style="92" customWidth="1"/>
    <col min="12550" max="12551" width="1" style="92" customWidth="1"/>
    <col min="12552" max="12552" width="8.42578125" style="92" customWidth="1"/>
    <col min="12553" max="12553" width="10.140625" style="92" customWidth="1"/>
    <col min="12554" max="12554" width="9.28515625" style="92" customWidth="1"/>
    <col min="12555" max="12555" width="1.7109375" style="92" customWidth="1"/>
    <col min="12556" max="12556" width="3.85546875" style="92" customWidth="1"/>
    <col min="12557" max="12557" width="15.28515625" style="92" customWidth="1"/>
    <col min="12558" max="12558" width="5" style="92" customWidth="1"/>
    <col min="12559" max="12559" width="4.85546875" style="92" customWidth="1"/>
    <col min="12560" max="12560" width="32.140625" style="92" customWidth="1"/>
    <col min="12561" max="12800" width="8.7109375" style="92"/>
    <col min="12801" max="12801" width="5" style="92" customWidth="1"/>
    <col min="12802" max="12802" width="17.5703125" style="92" customWidth="1"/>
    <col min="12803" max="12803" width="0.5703125" style="92" customWidth="1"/>
    <col min="12804" max="12804" width="3.7109375" style="92" customWidth="1"/>
    <col min="12805" max="12805" width="17.42578125" style="92" customWidth="1"/>
    <col min="12806" max="12807" width="1" style="92" customWidth="1"/>
    <col min="12808" max="12808" width="8.42578125" style="92" customWidth="1"/>
    <col min="12809" max="12809" width="10.140625" style="92" customWidth="1"/>
    <col min="12810" max="12810" width="9.28515625" style="92" customWidth="1"/>
    <col min="12811" max="12811" width="1.7109375" style="92" customWidth="1"/>
    <col min="12812" max="12812" width="3.85546875" style="92" customWidth="1"/>
    <col min="12813" max="12813" width="15.28515625" style="92" customWidth="1"/>
    <col min="12814" max="12814" width="5" style="92" customWidth="1"/>
    <col min="12815" max="12815" width="4.85546875" style="92" customWidth="1"/>
    <col min="12816" max="12816" width="32.140625" style="92" customWidth="1"/>
    <col min="12817" max="13056" width="8.7109375" style="92"/>
    <col min="13057" max="13057" width="5" style="92" customWidth="1"/>
    <col min="13058" max="13058" width="17.5703125" style="92" customWidth="1"/>
    <col min="13059" max="13059" width="0.5703125" style="92" customWidth="1"/>
    <col min="13060" max="13060" width="3.7109375" style="92" customWidth="1"/>
    <col min="13061" max="13061" width="17.42578125" style="92" customWidth="1"/>
    <col min="13062" max="13063" width="1" style="92" customWidth="1"/>
    <col min="13064" max="13064" width="8.42578125" style="92" customWidth="1"/>
    <col min="13065" max="13065" width="10.140625" style="92" customWidth="1"/>
    <col min="13066" max="13066" width="9.28515625" style="92" customWidth="1"/>
    <col min="13067" max="13067" width="1.7109375" style="92" customWidth="1"/>
    <col min="13068" max="13068" width="3.85546875" style="92" customWidth="1"/>
    <col min="13069" max="13069" width="15.28515625" style="92" customWidth="1"/>
    <col min="13070" max="13070" width="5" style="92" customWidth="1"/>
    <col min="13071" max="13071" width="4.85546875" style="92" customWidth="1"/>
    <col min="13072" max="13072" width="32.140625" style="92" customWidth="1"/>
    <col min="13073" max="13312" width="8.7109375" style="92"/>
    <col min="13313" max="13313" width="5" style="92" customWidth="1"/>
    <col min="13314" max="13314" width="17.5703125" style="92" customWidth="1"/>
    <col min="13315" max="13315" width="0.5703125" style="92" customWidth="1"/>
    <col min="13316" max="13316" width="3.7109375" style="92" customWidth="1"/>
    <col min="13317" max="13317" width="17.42578125" style="92" customWidth="1"/>
    <col min="13318" max="13319" width="1" style="92" customWidth="1"/>
    <col min="13320" max="13320" width="8.42578125" style="92" customWidth="1"/>
    <col min="13321" max="13321" width="10.140625" style="92" customWidth="1"/>
    <col min="13322" max="13322" width="9.28515625" style="92" customWidth="1"/>
    <col min="13323" max="13323" width="1.7109375" style="92" customWidth="1"/>
    <col min="13324" max="13324" width="3.85546875" style="92" customWidth="1"/>
    <col min="13325" max="13325" width="15.28515625" style="92" customWidth="1"/>
    <col min="13326" max="13326" width="5" style="92" customWidth="1"/>
    <col min="13327" max="13327" width="4.85546875" style="92" customWidth="1"/>
    <col min="13328" max="13328" width="32.140625" style="92" customWidth="1"/>
    <col min="13329" max="13568" width="8.7109375" style="92"/>
    <col min="13569" max="13569" width="5" style="92" customWidth="1"/>
    <col min="13570" max="13570" width="17.5703125" style="92" customWidth="1"/>
    <col min="13571" max="13571" width="0.5703125" style="92" customWidth="1"/>
    <col min="13572" max="13572" width="3.7109375" style="92" customWidth="1"/>
    <col min="13573" max="13573" width="17.42578125" style="92" customWidth="1"/>
    <col min="13574" max="13575" width="1" style="92" customWidth="1"/>
    <col min="13576" max="13576" width="8.42578125" style="92" customWidth="1"/>
    <col min="13577" max="13577" width="10.140625" style="92" customWidth="1"/>
    <col min="13578" max="13578" width="9.28515625" style="92" customWidth="1"/>
    <col min="13579" max="13579" width="1.7109375" style="92" customWidth="1"/>
    <col min="13580" max="13580" width="3.85546875" style="92" customWidth="1"/>
    <col min="13581" max="13581" width="15.28515625" style="92" customWidth="1"/>
    <col min="13582" max="13582" width="5" style="92" customWidth="1"/>
    <col min="13583" max="13583" width="4.85546875" style="92" customWidth="1"/>
    <col min="13584" max="13584" width="32.140625" style="92" customWidth="1"/>
    <col min="13585" max="13824" width="8.7109375" style="92"/>
    <col min="13825" max="13825" width="5" style="92" customWidth="1"/>
    <col min="13826" max="13826" width="17.5703125" style="92" customWidth="1"/>
    <col min="13827" max="13827" width="0.5703125" style="92" customWidth="1"/>
    <col min="13828" max="13828" width="3.7109375" style="92" customWidth="1"/>
    <col min="13829" max="13829" width="17.42578125" style="92" customWidth="1"/>
    <col min="13830" max="13831" width="1" style="92" customWidth="1"/>
    <col min="13832" max="13832" width="8.42578125" style="92" customWidth="1"/>
    <col min="13833" max="13833" width="10.140625" style="92" customWidth="1"/>
    <col min="13834" max="13834" width="9.28515625" style="92" customWidth="1"/>
    <col min="13835" max="13835" width="1.7109375" style="92" customWidth="1"/>
    <col min="13836" max="13836" width="3.85546875" style="92" customWidth="1"/>
    <col min="13837" max="13837" width="15.28515625" style="92" customWidth="1"/>
    <col min="13838" max="13838" width="5" style="92" customWidth="1"/>
    <col min="13839" max="13839" width="4.85546875" style="92" customWidth="1"/>
    <col min="13840" max="13840" width="32.140625" style="92" customWidth="1"/>
    <col min="13841" max="14080" width="8.7109375" style="92"/>
    <col min="14081" max="14081" width="5" style="92" customWidth="1"/>
    <col min="14082" max="14082" width="17.5703125" style="92" customWidth="1"/>
    <col min="14083" max="14083" width="0.5703125" style="92" customWidth="1"/>
    <col min="14084" max="14084" width="3.7109375" style="92" customWidth="1"/>
    <col min="14085" max="14085" width="17.42578125" style="92" customWidth="1"/>
    <col min="14086" max="14087" width="1" style="92" customWidth="1"/>
    <col min="14088" max="14088" width="8.42578125" style="92" customWidth="1"/>
    <col min="14089" max="14089" width="10.140625" style="92" customWidth="1"/>
    <col min="14090" max="14090" width="9.28515625" style="92" customWidth="1"/>
    <col min="14091" max="14091" width="1.7109375" style="92" customWidth="1"/>
    <col min="14092" max="14092" width="3.85546875" style="92" customWidth="1"/>
    <col min="14093" max="14093" width="15.28515625" style="92" customWidth="1"/>
    <col min="14094" max="14094" width="5" style="92" customWidth="1"/>
    <col min="14095" max="14095" width="4.85546875" style="92" customWidth="1"/>
    <col min="14096" max="14096" width="32.140625" style="92" customWidth="1"/>
    <col min="14097" max="14336" width="8.7109375" style="92"/>
    <col min="14337" max="14337" width="5" style="92" customWidth="1"/>
    <col min="14338" max="14338" width="17.5703125" style="92" customWidth="1"/>
    <col min="14339" max="14339" width="0.5703125" style="92" customWidth="1"/>
    <col min="14340" max="14340" width="3.7109375" style="92" customWidth="1"/>
    <col min="14341" max="14341" width="17.42578125" style="92" customWidth="1"/>
    <col min="14342" max="14343" width="1" style="92" customWidth="1"/>
    <col min="14344" max="14344" width="8.42578125" style="92" customWidth="1"/>
    <col min="14345" max="14345" width="10.140625" style="92" customWidth="1"/>
    <col min="14346" max="14346" width="9.28515625" style="92" customWidth="1"/>
    <col min="14347" max="14347" width="1.7109375" style="92" customWidth="1"/>
    <col min="14348" max="14348" width="3.85546875" style="92" customWidth="1"/>
    <col min="14349" max="14349" width="15.28515625" style="92" customWidth="1"/>
    <col min="14350" max="14350" width="5" style="92" customWidth="1"/>
    <col min="14351" max="14351" width="4.85546875" style="92" customWidth="1"/>
    <col min="14352" max="14352" width="32.140625" style="92" customWidth="1"/>
    <col min="14353" max="14592" width="8.7109375" style="92"/>
    <col min="14593" max="14593" width="5" style="92" customWidth="1"/>
    <col min="14594" max="14594" width="17.5703125" style="92" customWidth="1"/>
    <col min="14595" max="14595" width="0.5703125" style="92" customWidth="1"/>
    <col min="14596" max="14596" width="3.7109375" style="92" customWidth="1"/>
    <col min="14597" max="14597" width="17.42578125" style="92" customWidth="1"/>
    <col min="14598" max="14599" width="1" style="92" customWidth="1"/>
    <col min="14600" max="14600" width="8.42578125" style="92" customWidth="1"/>
    <col min="14601" max="14601" width="10.140625" style="92" customWidth="1"/>
    <col min="14602" max="14602" width="9.28515625" style="92" customWidth="1"/>
    <col min="14603" max="14603" width="1.7109375" style="92" customWidth="1"/>
    <col min="14604" max="14604" width="3.85546875" style="92" customWidth="1"/>
    <col min="14605" max="14605" width="15.28515625" style="92" customWidth="1"/>
    <col min="14606" max="14606" width="5" style="92" customWidth="1"/>
    <col min="14607" max="14607" width="4.85546875" style="92" customWidth="1"/>
    <col min="14608" max="14608" width="32.140625" style="92" customWidth="1"/>
    <col min="14609" max="14848" width="8.7109375" style="92"/>
    <col min="14849" max="14849" width="5" style="92" customWidth="1"/>
    <col min="14850" max="14850" width="17.5703125" style="92" customWidth="1"/>
    <col min="14851" max="14851" width="0.5703125" style="92" customWidth="1"/>
    <col min="14852" max="14852" width="3.7109375" style="92" customWidth="1"/>
    <col min="14853" max="14853" width="17.42578125" style="92" customWidth="1"/>
    <col min="14854" max="14855" width="1" style="92" customWidth="1"/>
    <col min="14856" max="14856" width="8.42578125" style="92" customWidth="1"/>
    <col min="14857" max="14857" width="10.140625" style="92" customWidth="1"/>
    <col min="14858" max="14858" width="9.28515625" style="92" customWidth="1"/>
    <col min="14859" max="14859" width="1.7109375" style="92" customWidth="1"/>
    <col min="14860" max="14860" width="3.85546875" style="92" customWidth="1"/>
    <col min="14861" max="14861" width="15.28515625" style="92" customWidth="1"/>
    <col min="14862" max="14862" width="5" style="92" customWidth="1"/>
    <col min="14863" max="14863" width="4.85546875" style="92" customWidth="1"/>
    <col min="14864" max="14864" width="32.140625" style="92" customWidth="1"/>
    <col min="14865" max="15104" width="8.7109375" style="92"/>
    <col min="15105" max="15105" width="5" style="92" customWidth="1"/>
    <col min="15106" max="15106" width="17.5703125" style="92" customWidth="1"/>
    <col min="15107" max="15107" width="0.5703125" style="92" customWidth="1"/>
    <col min="15108" max="15108" width="3.7109375" style="92" customWidth="1"/>
    <col min="15109" max="15109" width="17.42578125" style="92" customWidth="1"/>
    <col min="15110" max="15111" width="1" style="92" customWidth="1"/>
    <col min="15112" max="15112" width="8.42578125" style="92" customWidth="1"/>
    <col min="15113" max="15113" width="10.140625" style="92" customWidth="1"/>
    <col min="15114" max="15114" width="9.28515625" style="92" customWidth="1"/>
    <col min="15115" max="15115" width="1.7109375" style="92" customWidth="1"/>
    <col min="15116" max="15116" width="3.85546875" style="92" customWidth="1"/>
    <col min="15117" max="15117" width="15.28515625" style="92" customWidth="1"/>
    <col min="15118" max="15118" width="5" style="92" customWidth="1"/>
    <col min="15119" max="15119" width="4.85546875" style="92" customWidth="1"/>
    <col min="15120" max="15120" width="32.140625" style="92" customWidth="1"/>
    <col min="15121" max="15360" width="8.7109375" style="92"/>
    <col min="15361" max="15361" width="5" style="92" customWidth="1"/>
    <col min="15362" max="15362" width="17.5703125" style="92" customWidth="1"/>
    <col min="15363" max="15363" width="0.5703125" style="92" customWidth="1"/>
    <col min="15364" max="15364" width="3.7109375" style="92" customWidth="1"/>
    <col min="15365" max="15365" width="17.42578125" style="92" customWidth="1"/>
    <col min="15366" max="15367" width="1" style="92" customWidth="1"/>
    <col min="15368" max="15368" width="8.42578125" style="92" customWidth="1"/>
    <col min="15369" max="15369" width="10.140625" style="92" customWidth="1"/>
    <col min="15370" max="15370" width="9.28515625" style="92" customWidth="1"/>
    <col min="15371" max="15371" width="1.7109375" style="92" customWidth="1"/>
    <col min="15372" max="15372" width="3.85546875" style="92" customWidth="1"/>
    <col min="15373" max="15373" width="15.28515625" style="92" customWidth="1"/>
    <col min="15374" max="15374" width="5" style="92" customWidth="1"/>
    <col min="15375" max="15375" width="4.85546875" style="92" customWidth="1"/>
    <col min="15376" max="15376" width="32.140625" style="92" customWidth="1"/>
    <col min="15377" max="15616" width="8.7109375" style="92"/>
    <col min="15617" max="15617" width="5" style="92" customWidth="1"/>
    <col min="15618" max="15618" width="17.5703125" style="92" customWidth="1"/>
    <col min="15619" max="15619" width="0.5703125" style="92" customWidth="1"/>
    <col min="15620" max="15620" width="3.7109375" style="92" customWidth="1"/>
    <col min="15621" max="15621" width="17.42578125" style="92" customWidth="1"/>
    <col min="15622" max="15623" width="1" style="92" customWidth="1"/>
    <col min="15624" max="15624" width="8.42578125" style="92" customWidth="1"/>
    <col min="15625" max="15625" width="10.140625" style="92" customWidth="1"/>
    <col min="15626" max="15626" width="9.28515625" style="92" customWidth="1"/>
    <col min="15627" max="15627" width="1.7109375" style="92" customWidth="1"/>
    <col min="15628" max="15628" width="3.85546875" style="92" customWidth="1"/>
    <col min="15629" max="15629" width="15.28515625" style="92" customWidth="1"/>
    <col min="15630" max="15630" width="5" style="92" customWidth="1"/>
    <col min="15631" max="15631" width="4.85546875" style="92" customWidth="1"/>
    <col min="15632" max="15632" width="32.140625" style="92" customWidth="1"/>
    <col min="15633" max="15872" width="8.7109375" style="92"/>
    <col min="15873" max="15873" width="5" style="92" customWidth="1"/>
    <col min="15874" max="15874" width="17.5703125" style="92" customWidth="1"/>
    <col min="15875" max="15875" width="0.5703125" style="92" customWidth="1"/>
    <col min="15876" max="15876" width="3.7109375" style="92" customWidth="1"/>
    <col min="15877" max="15877" width="17.42578125" style="92" customWidth="1"/>
    <col min="15878" max="15879" width="1" style="92" customWidth="1"/>
    <col min="15880" max="15880" width="8.42578125" style="92" customWidth="1"/>
    <col min="15881" max="15881" width="10.140625" style="92" customWidth="1"/>
    <col min="15882" max="15882" width="9.28515625" style="92" customWidth="1"/>
    <col min="15883" max="15883" width="1.7109375" style="92" customWidth="1"/>
    <col min="15884" max="15884" width="3.85546875" style="92" customWidth="1"/>
    <col min="15885" max="15885" width="15.28515625" style="92" customWidth="1"/>
    <col min="15886" max="15886" width="5" style="92" customWidth="1"/>
    <col min="15887" max="15887" width="4.85546875" style="92" customWidth="1"/>
    <col min="15888" max="15888" width="32.140625" style="92" customWidth="1"/>
    <col min="15889" max="16128" width="8.7109375" style="92"/>
    <col min="16129" max="16129" width="5" style="92" customWidth="1"/>
    <col min="16130" max="16130" width="17.5703125" style="92" customWidth="1"/>
    <col min="16131" max="16131" width="0.5703125" style="92" customWidth="1"/>
    <col min="16132" max="16132" width="3.7109375" style="92" customWidth="1"/>
    <col min="16133" max="16133" width="17.42578125" style="92" customWidth="1"/>
    <col min="16134" max="16135" width="1" style="92" customWidth="1"/>
    <col min="16136" max="16136" width="8.42578125" style="92" customWidth="1"/>
    <col min="16137" max="16137" width="10.140625" style="92" customWidth="1"/>
    <col min="16138" max="16138" width="9.28515625" style="92" customWidth="1"/>
    <col min="16139" max="16139" width="1.7109375" style="92" customWidth="1"/>
    <col min="16140" max="16140" width="3.85546875" style="92" customWidth="1"/>
    <col min="16141" max="16141" width="15.28515625" style="92" customWidth="1"/>
    <col min="16142" max="16142" width="5" style="92" customWidth="1"/>
    <col min="16143" max="16143" width="4.85546875" style="92" customWidth="1"/>
    <col min="16144" max="16144" width="32.140625" style="92" customWidth="1"/>
    <col min="16145" max="16384" width="8.7109375" style="92"/>
  </cols>
  <sheetData>
    <row r="1" spans="1:16" ht="20.10000000000000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customHeight="1">
      <c r="A2" s="91"/>
      <c r="B2" s="91"/>
      <c r="C2" s="91"/>
      <c r="D2" s="91"/>
      <c r="E2" s="307" t="s">
        <v>69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91"/>
    </row>
    <row r="3" spans="1:16" ht="17.100000000000001" customHeight="1">
      <c r="A3" s="91"/>
      <c r="B3" s="91"/>
      <c r="C3" s="91"/>
      <c r="D3" s="91"/>
      <c r="E3" s="308" t="s">
        <v>70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91"/>
    </row>
    <row r="4" spans="1:16" ht="17.100000000000001" customHeight="1">
      <c r="A4" s="91"/>
      <c r="B4" s="91"/>
      <c r="C4" s="91"/>
      <c r="D4" s="91"/>
      <c r="E4" s="308" t="s">
        <v>268</v>
      </c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91"/>
    </row>
    <row r="5" spans="1:16" ht="15" customHeight="1">
      <c r="A5" s="91"/>
      <c r="B5" s="308" t="s">
        <v>72</v>
      </c>
      <c r="C5" s="308"/>
      <c r="D5" s="308"/>
      <c r="E5" s="308"/>
      <c r="F5" s="308"/>
      <c r="G5" s="308" t="s">
        <v>73</v>
      </c>
      <c r="H5" s="308"/>
      <c r="I5" s="308"/>
      <c r="J5" s="308"/>
      <c r="K5" s="308"/>
      <c r="L5" s="308"/>
      <c r="M5" s="308"/>
      <c r="N5" s="308"/>
      <c r="O5" s="308"/>
      <c r="P5" s="91"/>
    </row>
    <row r="6" spans="1:16" ht="15" customHeight="1">
      <c r="A6" s="91"/>
      <c r="B6" s="309" t="s">
        <v>238</v>
      </c>
      <c r="C6" s="309"/>
      <c r="D6" s="309"/>
      <c r="E6" s="309"/>
      <c r="F6" s="309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5" customHeight="1">
      <c r="A7" s="91"/>
      <c r="B7" s="93" t="s">
        <v>74</v>
      </c>
      <c r="C7" s="91"/>
      <c r="D7" s="304" t="s">
        <v>145</v>
      </c>
      <c r="E7" s="304"/>
      <c r="F7" s="304"/>
      <c r="G7" s="304"/>
      <c r="H7" s="304"/>
      <c r="I7" s="304"/>
      <c r="J7" s="304"/>
      <c r="K7" s="91"/>
      <c r="L7" s="304" t="s">
        <v>76</v>
      </c>
      <c r="M7" s="304"/>
      <c r="N7" s="91"/>
      <c r="O7" s="91"/>
      <c r="P7" s="91"/>
    </row>
    <row r="8" spans="1:16" ht="30" customHeight="1">
      <c r="A8" s="91"/>
      <c r="B8" s="305" t="s">
        <v>7</v>
      </c>
      <c r="C8" s="305"/>
      <c r="D8" s="305"/>
      <c r="E8" s="305"/>
      <c r="F8" s="306" t="s">
        <v>77</v>
      </c>
      <c r="G8" s="306"/>
      <c r="H8" s="306"/>
      <c r="I8" s="94" t="s">
        <v>78</v>
      </c>
      <c r="J8" s="306" t="s">
        <v>79</v>
      </c>
      <c r="K8" s="306"/>
      <c r="L8" s="306"/>
      <c r="M8" s="94" t="s">
        <v>80</v>
      </c>
      <c r="N8" s="91"/>
      <c r="O8" s="91"/>
      <c r="P8" s="91"/>
    </row>
    <row r="9" spans="1:16" ht="9.9499999999999993" customHeight="1">
      <c r="A9" s="91"/>
      <c r="B9" s="303" t="s">
        <v>12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91"/>
      <c r="O9" s="91"/>
      <c r="P9" s="91"/>
    </row>
    <row r="10" spans="1:16" ht="9.9499999999999993" customHeight="1">
      <c r="A10" s="91"/>
      <c r="B10" s="295" t="s">
        <v>81</v>
      </c>
      <c r="C10" s="295"/>
      <c r="D10" s="295"/>
      <c r="E10" s="295"/>
      <c r="F10" s="295"/>
      <c r="G10" s="295"/>
      <c r="H10" s="95">
        <v>0</v>
      </c>
      <c r="I10" s="95">
        <v>0</v>
      </c>
      <c r="J10" s="296">
        <v>0</v>
      </c>
      <c r="K10" s="296"/>
      <c r="L10" s="296"/>
      <c r="M10" s="95">
        <v>0</v>
      </c>
      <c r="N10" s="91"/>
      <c r="O10" s="91"/>
      <c r="P10" s="91"/>
    </row>
    <row r="11" spans="1:16" ht="9.9499999999999993" customHeight="1">
      <c r="A11" s="91"/>
      <c r="B11" s="295" t="s">
        <v>82</v>
      </c>
      <c r="C11" s="295"/>
      <c r="D11" s="295"/>
      <c r="E11" s="295"/>
      <c r="F11" s="295"/>
      <c r="G11" s="295"/>
      <c r="H11" s="95">
        <v>0</v>
      </c>
      <c r="I11" s="95">
        <v>0</v>
      </c>
      <c r="J11" s="296">
        <v>0</v>
      </c>
      <c r="K11" s="296"/>
      <c r="L11" s="296"/>
      <c r="M11" s="95">
        <v>0</v>
      </c>
      <c r="N11" s="91"/>
      <c r="O11" s="91"/>
      <c r="P11" s="91"/>
    </row>
    <row r="12" spans="1:16" ht="9.9499999999999993" customHeight="1">
      <c r="A12" s="91"/>
      <c r="B12" s="295" t="s">
        <v>83</v>
      </c>
      <c r="C12" s="295"/>
      <c r="D12" s="295"/>
      <c r="E12" s="295"/>
      <c r="F12" s="295"/>
      <c r="G12" s="295"/>
      <c r="H12" s="95"/>
      <c r="I12" s="95"/>
      <c r="J12" s="296"/>
      <c r="K12" s="296"/>
      <c r="L12" s="296"/>
      <c r="M12" s="95"/>
      <c r="N12" s="91"/>
      <c r="O12" s="91"/>
      <c r="P12" s="91"/>
    </row>
    <row r="13" spans="1:16" ht="9.9499999999999993" customHeight="1">
      <c r="A13" s="91"/>
      <c r="B13" s="295" t="s">
        <v>84</v>
      </c>
      <c r="C13" s="295"/>
      <c r="D13" s="295"/>
      <c r="E13" s="295"/>
      <c r="F13" s="295"/>
      <c r="G13" s="295"/>
      <c r="H13" s="95">
        <v>0</v>
      </c>
      <c r="I13" s="95">
        <v>0</v>
      </c>
      <c r="J13" s="296">
        <v>0</v>
      </c>
      <c r="K13" s="296"/>
      <c r="L13" s="296"/>
      <c r="M13" s="95">
        <v>0</v>
      </c>
      <c r="N13" s="91"/>
      <c r="O13" s="91"/>
      <c r="P13" s="91"/>
    </row>
    <row r="14" spans="1:16" ht="9.9499999999999993" customHeight="1">
      <c r="A14" s="91"/>
      <c r="B14" s="295" t="s">
        <v>85</v>
      </c>
      <c r="C14" s="295"/>
      <c r="D14" s="295"/>
      <c r="E14" s="295"/>
      <c r="F14" s="295"/>
      <c r="G14" s="295"/>
      <c r="H14" s="95">
        <v>0</v>
      </c>
      <c r="I14" s="95">
        <v>0</v>
      </c>
      <c r="J14" s="296">
        <v>0</v>
      </c>
      <c r="K14" s="296"/>
      <c r="L14" s="296"/>
      <c r="M14" s="95">
        <v>0</v>
      </c>
      <c r="N14" s="91"/>
      <c r="O14" s="91"/>
      <c r="P14" s="91"/>
    </row>
    <row r="15" spans="1:16" ht="9.9499999999999993" customHeight="1">
      <c r="A15" s="91"/>
      <c r="B15" s="295" t="s">
        <v>86</v>
      </c>
      <c r="C15" s="295"/>
      <c r="D15" s="295"/>
      <c r="E15" s="295"/>
      <c r="F15" s="295"/>
      <c r="G15" s="295"/>
      <c r="H15" s="95">
        <v>0</v>
      </c>
      <c r="I15" s="95">
        <v>0</v>
      </c>
      <c r="J15" s="296">
        <v>0</v>
      </c>
      <c r="K15" s="296"/>
      <c r="L15" s="296"/>
      <c r="M15" s="95">
        <v>0</v>
      </c>
      <c r="N15" s="91"/>
      <c r="O15" s="91"/>
      <c r="P15" s="91"/>
    </row>
    <row r="16" spans="1:16" ht="9.9499999999999993" customHeight="1">
      <c r="A16" s="91"/>
      <c r="B16" s="295" t="s">
        <v>87</v>
      </c>
      <c r="C16" s="295"/>
      <c r="D16" s="295"/>
      <c r="E16" s="295"/>
      <c r="F16" s="295"/>
      <c r="G16" s="295"/>
      <c r="H16" s="95">
        <v>0</v>
      </c>
      <c r="I16" s="95">
        <v>0</v>
      </c>
      <c r="J16" s="296">
        <v>0</v>
      </c>
      <c r="K16" s="296"/>
      <c r="L16" s="296"/>
      <c r="M16" s="95">
        <v>0</v>
      </c>
      <c r="N16" s="91"/>
      <c r="O16" s="91"/>
      <c r="P16" s="91"/>
    </row>
    <row r="17" spans="1:16" ht="9.9499999999999993" customHeight="1">
      <c r="A17" s="91"/>
      <c r="B17" s="295" t="s">
        <v>241</v>
      </c>
      <c r="C17" s="295"/>
      <c r="D17" s="295"/>
      <c r="E17" s="295"/>
      <c r="F17" s="295"/>
      <c r="G17" s="295"/>
      <c r="H17" s="95">
        <v>3900</v>
      </c>
      <c r="I17" s="95">
        <v>1.1599999999999999</v>
      </c>
      <c r="J17" s="296">
        <v>87.18</v>
      </c>
      <c r="K17" s="296"/>
      <c r="L17" s="296"/>
      <c r="M17" s="95">
        <v>84.79</v>
      </c>
      <c r="N17" s="91"/>
      <c r="O17" s="91"/>
      <c r="P17" s="91"/>
    </row>
    <row r="18" spans="1:16" ht="9.9499999999999993" customHeight="1">
      <c r="A18" s="91"/>
      <c r="B18" s="295" t="s">
        <v>89</v>
      </c>
      <c r="C18" s="295"/>
      <c r="D18" s="295"/>
      <c r="E18" s="295"/>
      <c r="F18" s="295"/>
      <c r="G18" s="295"/>
      <c r="H18" s="95">
        <v>39.92</v>
      </c>
      <c r="I18" s="95">
        <v>0.01</v>
      </c>
      <c r="J18" s="296">
        <v>0.89</v>
      </c>
      <c r="K18" s="296"/>
      <c r="L18" s="296"/>
      <c r="M18" s="95">
        <v>0.87</v>
      </c>
      <c r="N18" s="91"/>
      <c r="O18" s="91"/>
      <c r="P18" s="91"/>
    </row>
    <row r="19" spans="1:16" ht="9.9499999999999993" customHeight="1">
      <c r="A19" s="91"/>
      <c r="B19" s="295" t="s">
        <v>242</v>
      </c>
      <c r="C19" s="295"/>
      <c r="D19" s="295"/>
      <c r="E19" s="295"/>
      <c r="F19" s="295"/>
      <c r="G19" s="295"/>
      <c r="H19" s="95">
        <v>0</v>
      </c>
      <c r="I19" s="95">
        <v>0</v>
      </c>
      <c r="J19" s="296">
        <v>0</v>
      </c>
      <c r="K19" s="296"/>
      <c r="L19" s="296"/>
      <c r="M19" s="95">
        <v>0</v>
      </c>
      <c r="N19" s="91"/>
      <c r="O19" s="91"/>
      <c r="P19" s="91"/>
    </row>
    <row r="20" spans="1:16" ht="9.9499999999999993" customHeight="1">
      <c r="A20" s="91"/>
      <c r="B20" s="295" t="s">
        <v>91</v>
      </c>
      <c r="C20" s="295"/>
      <c r="D20" s="295"/>
      <c r="E20" s="295"/>
      <c r="F20" s="295"/>
      <c r="G20" s="295"/>
      <c r="H20" s="95">
        <v>0</v>
      </c>
      <c r="I20" s="95">
        <v>0</v>
      </c>
      <c r="J20" s="296">
        <v>0</v>
      </c>
      <c r="K20" s="296"/>
      <c r="L20" s="296"/>
      <c r="M20" s="95">
        <v>0</v>
      </c>
      <c r="N20" s="91"/>
      <c r="O20" s="91"/>
      <c r="P20" s="91"/>
    </row>
    <row r="21" spans="1:16" ht="9.9499999999999993" customHeight="1">
      <c r="A21" s="91"/>
      <c r="B21" s="295" t="s">
        <v>92</v>
      </c>
      <c r="C21" s="295"/>
      <c r="D21" s="295"/>
      <c r="E21" s="295"/>
      <c r="F21" s="295"/>
      <c r="G21" s="295"/>
      <c r="H21" s="95">
        <v>0</v>
      </c>
      <c r="I21" s="95">
        <v>0</v>
      </c>
      <c r="J21" s="296">
        <v>0</v>
      </c>
      <c r="K21" s="296"/>
      <c r="L21" s="296"/>
      <c r="M21" s="95">
        <v>0</v>
      </c>
      <c r="N21" s="91"/>
      <c r="O21" s="91"/>
      <c r="P21" s="91"/>
    </row>
    <row r="22" spans="1:16" ht="9.9499999999999993" customHeight="1">
      <c r="A22" s="91"/>
      <c r="B22" s="295" t="s">
        <v>243</v>
      </c>
      <c r="C22" s="295"/>
      <c r="D22" s="295"/>
      <c r="E22" s="295"/>
      <c r="F22" s="295"/>
      <c r="G22" s="295"/>
      <c r="H22" s="95">
        <v>0</v>
      </c>
      <c r="I22" s="95">
        <v>0</v>
      </c>
      <c r="J22" s="296">
        <v>0</v>
      </c>
      <c r="K22" s="296"/>
      <c r="L22" s="296"/>
      <c r="M22" s="95">
        <v>0</v>
      </c>
      <c r="N22" s="91"/>
      <c r="O22" s="91"/>
      <c r="P22" s="91"/>
    </row>
    <row r="23" spans="1:16" ht="9.9499999999999993" customHeight="1">
      <c r="A23" s="91"/>
      <c r="B23" s="295" t="s">
        <v>244</v>
      </c>
      <c r="C23" s="295"/>
      <c r="D23" s="295"/>
      <c r="E23" s="295"/>
      <c r="F23" s="295"/>
      <c r="G23" s="295"/>
      <c r="H23" s="95"/>
      <c r="I23" s="95"/>
      <c r="J23" s="296"/>
      <c r="K23" s="296"/>
      <c r="L23" s="296"/>
      <c r="M23" s="95"/>
      <c r="N23" s="91"/>
      <c r="O23" s="91"/>
      <c r="P23" s="91"/>
    </row>
    <row r="24" spans="1:16" ht="9.9499999999999993" customHeight="1">
      <c r="A24" s="91"/>
      <c r="B24" s="295" t="s">
        <v>245</v>
      </c>
      <c r="C24" s="295"/>
      <c r="D24" s="295"/>
      <c r="E24" s="295"/>
      <c r="F24" s="295"/>
      <c r="G24" s="295"/>
      <c r="H24" s="95">
        <v>177</v>
      </c>
      <c r="I24" s="95">
        <v>0.05</v>
      </c>
      <c r="J24" s="296">
        <v>3.96</v>
      </c>
      <c r="K24" s="296"/>
      <c r="L24" s="296"/>
      <c r="M24" s="95">
        <v>3.85</v>
      </c>
      <c r="N24" s="91"/>
      <c r="O24" s="91"/>
      <c r="P24" s="91"/>
    </row>
    <row r="25" spans="1:16" ht="9.9499999999999993" customHeight="1">
      <c r="A25" s="91"/>
      <c r="B25" s="295" t="s">
        <v>246</v>
      </c>
      <c r="C25" s="295"/>
      <c r="D25" s="295"/>
      <c r="E25" s="295"/>
      <c r="F25" s="295"/>
      <c r="G25" s="295"/>
      <c r="H25" s="95">
        <v>0</v>
      </c>
      <c r="I25" s="95">
        <v>0</v>
      </c>
      <c r="J25" s="296">
        <v>0</v>
      </c>
      <c r="K25" s="296"/>
      <c r="L25" s="296"/>
      <c r="M25" s="95">
        <v>0</v>
      </c>
      <c r="N25" s="91"/>
      <c r="O25" s="91"/>
      <c r="P25" s="91"/>
    </row>
    <row r="26" spans="1:16" ht="9.9499999999999993" customHeight="1">
      <c r="A26" s="91"/>
      <c r="B26" s="295" t="s">
        <v>247</v>
      </c>
      <c r="C26" s="295"/>
      <c r="D26" s="295"/>
      <c r="E26" s="295"/>
      <c r="F26" s="295"/>
      <c r="G26" s="295"/>
      <c r="H26" s="95">
        <v>0</v>
      </c>
      <c r="I26" s="95">
        <v>0</v>
      </c>
      <c r="J26" s="296">
        <v>0</v>
      </c>
      <c r="K26" s="296"/>
      <c r="L26" s="296"/>
      <c r="M26" s="95">
        <v>0</v>
      </c>
      <c r="N26" s="91"/>
      <c r="O26" s="91"/>
      <c r="P26" s="91"/>
    </row>
    <row r="27" spans="1:16" ht="9.9499999999999993" customHeight="1">
      <c r="A27" s="91"/>
      <c r="B27" s="295" t="s">
        <v>248</v>
      </c>
      <c r="C27" s="295"/>
      <c r="D27" s="295"/>
      <c r="E27" s="295"/>
      <c r="F27" s="295"/>
      <c r="G27" s="295"/>
      <c r="H27" s="95">
        <v>0</v>
      </c>
      <c r="I27" s="95">
        <v>0</v>
      </c>
      <c r="J27" s="296">
        <v>0</v>
      </c>
      <c r="K27" s="296"/>
      <c r="L27" s="296"/>
      <c r="M27" s="95">
        <v>0</v>
      </c>
      <c r="N27" s="91"/>
      <c r="O27" s="91"/>
      <c r="P27" s="91"/>
    </row>
    <row r="28" spans="1:16" ht="9.9499999999999993" customHeight="1">
      <c r="A28" s="91"/>
      <c r="B28" s="297" t="s">
        <v>18</v>
      </c>
      <c r="C28" s="297"/>
      <c r="D28" s="297"/>
      <c r="E28" s="297"/>
      <c r="F28" s="298">
        <v>4116.92</v>
      </c>
      <c r="G28" s="298"/>
      <c r="H28" s="298"/>
      <c r="I28" s="96">
        <v>1.23</v>
      </c>
      <c r="J28" s="299">
        <v>92.03</v>
      </c>
      <c r="K28" s="299"/>
      <c r="L28" s="299"/>
      <c r="M28" s="96">
        <v>89.51</v>
      </c>
      <c r="N28" s="91"/>
      <c r="O28" s="91"/>
      <c r="P28" s="91"/>
    </row>
    <row r="29" spans="1:16" ht="9.9499999999999993" customHeight="1">
      <c r="A29" s="91"/>
      <c r="B29" s="303" t="s">
        <v>105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91"/>
      <c r="O29" s="91"/>
      <c r="P29" s="91"/>
    </row>
    <row r="30" spans="1:16" ht="9.9499999999999993" customHeight="1">
      <c r="A30" s="91"/>
      <c r="B30" s="295" t="s">
        <v>249</v>
      </c>
      <c r="C30" s="295"/>
      <c r="D30" s="295"/>
      <c r="E30" s="295"/>
      <c r="F30" s="295"/>
      <c r="G30" s="295"/>
      <c r="H30" s="95">
        <v>0</v>
      </c>
      <c r="I30" s="95">
        <v>0</v>
      </c>
      <c r="J30" s="296">
        <v>0</v>
      </c>
      <c r="K30" s="296"/>
      <c r="L30" s="296"/>
      <c r="M30" s="95">
        <v>0</v>
      </c>
      <c r="N30" s="91"/>
      <c r="O30" s="91"/>
      <c r="P30" s="91"/>
    </row>
    <row r="31" spans="1:16" ht="9.9499999999999993" customHeight="1">
      <c r="A31" s="91"/>
      <c r="B31" s="295" t="s">
        <v>250</v>
      </c>
      <c r="C31" s="295"/>
      <c r="D31" s="295"/>
      <c r="E31" s="295"/>
      <c r="F31" s="295"/>
      <c r="G31" s="295"/>
      <c r="H31" s="95">
        <v>123.51</v>
      </c>
      <c r="I31" s="95">
        <v>0.04</v>
      </c>
      <c r="J31" s="296">
        <v>2.76</v>
      </c>
      <c r="K31" s="296"/>
      <c r="L31" s="296"/>
      <c r="M31" s="95">
        <v>2.69</v>
      </c>
      <c r="N31" s="91"/>
      <c r="O31" s="91"/>
      <c r="P31" s="91"/>
    </row>
    <row r="32" spans="1:16" ht="9.9499999999999993" customHeight="1">
      <c r="A32" s="91"/>
      <c r="B32" s="295" t="s">
        <v>251</v>
      </c>
      <c r="C32" s="295"/>
      <c r="D32" s="295"/>
      <c r="E32" s="295"/>
      <c r="F32" s="295"/>
      <c r="G32" s="295"/>
      <c r="H32" s="95">
        <v>0</v>
      </c>
      <c r="I32" s="95">
        <v>0</v>
      </c>
      <c r="J32" s="296">
        <v>0</v>
      </c>
      <c r="K32" s="296"/>
      <c r="L32" s="296"/>
      <c r="M32" s="95">
        <v>0</v>
      </c>
      <c r="N32" s="91"/>
      <c r="O32" s="91"/>
      <c r="P32" s="91"/>
    </row>
    <row r="33" spans="1:16" ht="9.9499999999999993" customHeight="1">
      <c r="A33" s="91"/>
      <c r="B33" s="295" t="s">
        <v>252</v>
      </c>
      <c r="C33" s="295"/>
      <c r="D33" s="295"/>
      <c r="E33" s="295"/>
      <c r="F33" s="295"/>
      <c r="G33" s="295"/>
      <c r="H33" s="95">
        <v>0</v>
      </c>
      <c r="I33" s="95">
        <v>0</v>
      </c>
      <c r="J33" s="296">
        <v>0</v>
      </c>
      <c r="K33" s="296"/>
      <c r="L33" s="296"/>
      <c r="M33" s="95">
        <v>0</v>
      </c>
      <c r="N33" s="91"/>
      <c r="O33" s="91"/>
      <c r="P33" s="91"/>
    </row>
    <row r="34" spans="1:16" ht="9.9499999999999993" customHeight="1">
      <c r="A34" s="91"/>
      <c r="B34" s="295" t="s">
        <v>253</v>
      </c>
      <c r="C34" s="295"/>
      <c r="D34" s="295"/>
      <c r="E34" s="295"/>
      <c r="F34" s="295"/>
      <c r="G34" s="295"/>
      <c r="H34" s="95">
        <v>0</v>
      </c>
      <c r="I34" s="95">
        <v>0</v>
      </c>
      <c r="J34" s="296">
        <v>0</v>
      </c>
      <c r="K34" s="296"/>
      <c r="L34" s="296"/>
      <c r="M34" s="95">
        <v>0</v>
      </c>
      <c r="N34" s="91"/>
      <c r="O34" s="91"/>
      <c r="P34" s="91"/>
    </row>
    <row r="35" spans="1:16" ht="9.9499999999999993" customHeight="1">
      <c r="A35" s="91"/>
      <c r="B35" s="295" t="s">
        <v>254</v>
      </c>
      <c r="C35" s="295"/>
      <c r="D35" s="295"/>
      <c r="E35" s="295"/>
      <c r="F35" s="295"/>
      <c r="G35" s="295"/>
      <c r="H35" s="95">
        <v>0</v>
      </c>
      <c r="I35" s="95">
        <v>0</v>
      </c>
      <c r="J35" s="296">
        <v>0</v>
      </c>
      <c r="K35" s="296"/>
      <c r="L35" s="296"/>
      <c r="M35" s="95">
        <v>0</v>
      </c>
      <c r="N35" s="91"/>
      <c r="O35" s="91"/>
      <c r="P35" s="91"/>
    </row>
    <row r="36" spans="1:16" ht="9.9499999999999993" customHeight="1">
      <c r="A36" s="91"/>
      <c r="B36" s="295" t="s">
        <v>255</v>
      </c>
      <c r="C36" s="295"/>
      <c r="D36" s="295"/>
      <c r="E36" s="295"/>
      <c r="F36" s="295"/>
      <c r="G36" s="295"/>
      <c r="H36" s="95">
        <v>0</v>
      </c>
      <c r="I36" s="95">
        <v>0</v>
      </c>
      <c r="J36" s="296">
        <v>0</v>
      </c>
      <c r="K36" s="296"/>
      <c r="L36" s="296"/>
      <c r="M36" s="95">
        <v>0</v>
      </c>
      <c r="N36" s="91"/>
      <c r="O36" s="91"/>
      <c r="P36" s="91"/>
    </row>
    <row r="37" spans="1:16" ht="9.9499999999999993" customHeight="1">
      <c r="A37" s="91"/>
      <c r="B37" s="295" t="s">
        <v>256</v>
      </c>
      <c r="C37" s="295"/>
      <c r="D37" s="295"/>
      <c r="E37" s="295"/>
      <c r="F37" s="295"/>
      <c r="G37" s="295"/>
      <c r="H37" s="95">
        <v>0</v>
      </c>
      <c r="I37" s="95">
        <v>0</v>
      </c>
      <c r="J37" s="296">
        <v>0</v>
      </c>
      <c r="K37" s="296"/>
      <c r="L37" s="296"/>
      <c r="M37" s="95">
        <v>0</v>
      </c>
      <c r="N37" s="91"/>
      <c r="O37" s="91"/>
      <c r="P37" s="91"/>
    </row>
    <row r="38" spans="1:16" ht="9.9499999999999993" customHeight="1">
      <c r="A38" s="91"/>
      <c r="B38" s="295" t="s">
        <v>257</v>
      </c>
      <c r="C38" s="295"/>
      <c r="D38" s="295"/>
      <c r="E38" s="295"/>
      <c r="F38" s="295"/>
      <c r="G38" s="295"/>
      <c r="H38" s="95">
        <v>0</v>
      </c>
      <c r="I38" s="95">
        <v>0</v>
      </c>
      <c r="J38" s="296">
        <v>0</v>
      </c>
      <c r="K38" s="296"/>
      <c r="L38" s="296"/>
      <c r="M38" s="95">
        <v>0</v>
      </c>
      <c r="N38" s="91"/>
      <c r="O38" s="91"/>
      <c r="P38" s="91"/>
    </row>
    <row r="39" spans="1:16" ht="9.9499999999999993" customHeight="1">
      <c r="A39" s="91"/>
      <c r="B39" s="295" t="s">
        <v>117</v>
      </c>
      <c r="C39" s="295"/>
      <c r="D39" s="295"/>
      <c r="E39" s="295"/>
      <c r="F39" s="295"/>
      <c r="G39" s="295"/>
      <c r="H39" s="95">
        <v>191.02</v>
      </c>
      <c r="I39" s="95">
        <v>0.06</v>
      </c>
      <c r="J39" s="296">
        <v>4.2699999999999996</v>
      </c>
      <c r="K39" s="296"/>
      <c r="L39" s="296"/>
      <c r="M39" s="95">
        <v>4.1500000000000004</v>
      </c>
      <c r="N39" s="91"/>
      <c r="O39" s="91"/>
      <c r="P39" s="91"/>
    </row>
    <row r="40" spans="1:16" ht="9.9499999999999993" customHeight="1">
      <c r="A40" s="91"/>
      <c r="B40" s="297" t="s">
        <v>119</v>
      </c>
      <c r="C40" s="297"/>
      <c r="D40" s="297"/>
      <c r="E40" s="297"/>
      <c r="F40" s="298">
        <v>314.52999999999997</v>
      </c>
      <c r="G40" s="298"/>
      <c r="H40" s="298"/>
      <c r="I40" s="96">
        <v>0.09</v>
      </c>
      <c r="J40" s="299">
        <v>7.03</v>
      </c>
      <c r="K40" s="299"/>
      <c r="L40" s="299"/>
      <c r="M40" s="96">
        <v>6.84</v>
      </c>
      <c r="N40" s="91"/>
      <c r="O40" s="91"/>
      <c r="P40" s="91"/>
    </row>
    <row r="41" spans="1:16" ht="9.9499999999999993" customHeight="1">
      <c r="A41" s="91"/>
      <c r="B41" s="303" t="s">
        <v>30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91"/>
      <c r="O41" s="91"/>
      <c r="P41" s="91"/>
    </row>
    <row r="42" spans="1:16" ht="9.9499999999999993" customHeight="1">
      <c r="A42" s="91"/>
      <c r="B42" s="295" t="s">
        <v>258</v>
      </c>
      <c r="C42" s="295"/>
      <c r="D42" s="295"/>
      <c r="E42" s="295"/>
      <c r="F42" s="295"/>
      <c r="G42" s="295"/>
      <c r="H42" s="95">
        <v>42.2</v>
      </c>
      <c r="I42" s="95">
        <v>0.01</v>
      </c>
      <c r="J42" s="296">
        <v>0.94</v>
      </c>
      <c r="K42" s="296"/>
      <c r="L42" s="296"/>
      <c r="M42" s="95">
        <v>0.92</v>
      </c>
      <c r="N42" s="91"/>
      <c r="O42" s="91"/>
      <c r="P42" s="91"/>
    </row>
    <row r="43" spans="1:16" ht="9.9499999999999993" customHeight="1">
      <c r="A43" s="91"/>
      <c r="B43" s="297" t="s">
        <v>121</v>
      </c>
      <c r="C43" s="297"/>
      <c r="D43" s="297"/>
      <c r="E43" s="297"/>
      <c r="F43" s="298">
        <v>42.2</v>
      </c>
      <c r="G43" s="298"/>
      <c r="H43" s="298"/>
      <c r="I43" s="96">
        <v>0.01</v>
      </c>
      <c r="J43" s="299">
        <v>0.94</v>
      </c>
      <c r="K43" s="299"/>
      <c r="L43" s="299"/>
      <c r="M43" s="96">
        <v>0.92</v>
      </c>
      <c r="N43" s="91"/>
      <c r="O43" s="91"/>
      <c r="P43" s="91"/>
    </row>
    <row r="44" spans="1:16" ht="9.9499999999999993" customHeight="1">
      <c r="A44" s="91"/>
      <c r="B44" s="300" t="s">
        <v>122</v>
      </c>
      <c r="C44" s="300"/>
      <c r="D44" s="300"/>
      <c r="E44" s="300"/>
      <c r="F44" s="301">
        <v>4473.6499999999996</v>
      </c>
      <c r="G44" s="301"/>
      <c r="H44" s="301"/>
      <c r="I44" s="97">
        <v>1.33</v>
      </c>
      <c r="J44" s="302">
        <v>100</v>
      </c>
      <c r="K44" s="302"/>
      <c r="L44" s="302"/>
      <c r="M44" s="97">
        <v>97.27</v>
      </c>
      <c r="N44" s="91"/>
      <c r="O44" s="91"/>
      <c r="P44" s="91"/>
    </row>
    <row r="45" spans="1:16" ht="9.9499999999999993" customHeight="1">
      <c r="A45" s="91"/>
      <c r="B45" s="303" t="s">
        <v>123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91"/>
      <c r="O45" s="91"/>
      <c r="P45" s="91"/>
    </row>
    <row r="46" spans="1:16" ht="9.9499999999999993" customHeight="1">
      <c r="A46" s="91"/>
      <c r="B46" s="295" t="s">
        <v>259</v>
      </c>
      <c r="C46" s="295"/>
      <c r="D46" s="295"/>
      <c r="E46" s="295"/>
      <c r="F46" s="295"/>
      <c r="G46" s="295"/>
      <c r="H46" s="95">
        <v>0</v>
      </c>
      <c r="I46" s="95">
        <v>0</v>
      </c>
      <c r="J46" s="296">
        <v>0</v>
      </c>
      <c r="K46" s="296"/>
      <c r="L46" s="296"/>
      <c r="M46" s="95">
        <v>0</v>
      </c>
      <c r="N46" s="91"/>
      <c r="O46" s="91"/>
      <c r="P46" s="91"/>
    </row>
    <row r="47" spans="1:16" ht="9.9499999999999993" customHeight="1">
      <c r="A47" s="91"/>
      <c r="B47" s="295" t="s">
        <v>260</v>
      </c>
      <c r="C47" s="295"/>
      <c r="D47" s="295"/>
      <c r="E47" s="295"/>
      <c r="F47" s="295"/>
      <c r="G47" s="295"/>
      <c r="H47" s="95">
        <v>0</v>
      </c>
      <c r="I47" s="95">
        <v>0</v>
      </c>
      <c r="J47" s="296">
        <v>0</v>
      </c>
      <c r="K47" s="296"/>
      <c r="L47" s="296"/>
      <c r="M47" s="95">
        <v>0</v>
      </c>
      <c r="N47" s="91"/>
      <c r="O47" s="91"/>
      <c r="P47" s="91"/>
    </row>
    <row r="48" spans="1:16" ht="9.9499999999999993" customHeight="1">
      <c r="A48" s="91"/>
      <c r="B48" s="295" t="s">
        <v>261</v>
      </c>
      <c r="C48" s="295"/>
      <c r="D48" s="295"/>
      <c r="E48" s="295"/>
      <c r="F48" s="295"/>
      <c r="G48" s="295"/>
      <c r="H48" s="95">
        <v>0</v>
      </c>
      <c r="I48" s="95">
        <v>0</v>
      </c>
      <c r="J48" s="296">
        <v>0</v>
      </c>
      <c r="K48" s="296"/>
      <c r="L48" s="296"/>
      <c r="M48" s="95">
        <v>0</v>
      </c>
      <c r="N48" s="91"/>
      <c r="O48" s="91"/>
      <c r="P48" s="91"/>
    </row>
    <row r="49" spans="1:16" ht="9.9499999999999993" customHeight="1">
      <c r="A49" s="91"/>
      <c r="B49" s="297" t="s">
        <v>127</v>
      </c>
      <c r="C49" s="297"/>
      <c r="D49" s="297"/>
      <c r="E49" s="297"/>
      <c r="F49" s="298">
        <v>0</v>
      </c>
      <c r="G49" s="298"/>
      <c r="H49" s="298"/>
      <c r="I49" s="96">
        <v>0</v>
      </c>
      <c r="J49" s="299">
        <v>0</v>
      </c>
      <c r="K49" s="299"/>
      <c r="L49" s="299"/>
      <c r="M49" s="96">
        <v>0</v>
      </c>
      <c r="N49" s="91"/>
      <c r="O49" s="91"/>
      <c r="P49" s="91"/>
    </row>
    <row r="50" spans="1:16" ht="9.9499999999999993" customHeight="1">
      <c r="A50" s="91"/>
      <c r="B50" s="303" t="s">
        <v>128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91"/>
      <c r="O50" s="91"/>
      <c r="P50" s="91"/>
    </row>
    <row r="51" spans="1:16" ht="9.9499999999999993" customHeight="1">
      <c r="A51" s="91"/>
      <c r="B51" s="295" t="s">
        <v>262</v>
      </c>
      <c r="C51" s="295"/>
      <c r="D51" s="295"/>
      <c r="E51" s="295"/>
      <c r="F51" s="295"/>
      <c r="G51" s="295"/>
      <c r="H51" s="95">
        <v>0</v>
      </c>
      <c r="I51" s="95">
        <v>0</v>
      </c>
      <c r="J51" s="296">
        <v>0</v>
      </c>
      <c r="K51" s="296"/>
      <c r="L51" s="296"/>
      <c r="M51" s="95">
        <v>0</v>
      </c>
      <c r="N51" s="91"/>
      <c r="O51" s="91"/>
      <c r="P51" s="91"/>
    </row>
    <row r="52" spans="1:16" ht="9.9499999999999993" customHeight="1">
      <c r="A52" s="91"/>
      <c r="B52" s="295" t="s">
        <v>263</v>
      </c>
      <c r="C52" s="295"/>
      <c r="D52" s="295"/>
      <c r="E52" s="295"/>
      <c r="F52" s="295"/>
      <c r="G52" s="295"/>
      <c r="H52" s="95">
        <v>18.2</v>
      </c>
      <c r="I52" s="95">
        <v>0.01</v>
      </c>
      <c r="J52" s="296">
        <v>0.41</v>
      </c>
      <c r="K52" s="296"/>
      <c r="L52" s="296"/>
      <c r="M52" s="95">
        <v>0.4</v>
      </c>
      <c r="N52" s="91"/>
      <c r="O52" s="91"/>
      <c r="P52" s="91"/>
    </row>
    <row r="53" spans="1:16" ht="9.9499999999999993" customHeight="1">
      <c r="A53" s="91"/>
      <c r="B53" s="295" t="s">
        <v>264</v>
      </c>
      <c r="C53" s="295"/>
      <c r="D53" s="295"/>
      <c r="E53" s="295"/>
      <c r="F53" s="295"/>
      <c r="G53" s="295"/>
      <c r="H53" s="95">
        <v>0</v>
      </c>
      <c r="I53" s="95">
        <v>0</v>
      </c>
      <c r="J53" s="296">
        <v>0</v>
      </c>
      <c r="K53" s="296"/>
      <c r="L53" s="296"/>
      <c r="M53" s="95">
        <v>0</v>
      </c>
      <c r="N53" s="91"/>
      <c r="O53" s="91"/>
      <c r="P53" s="91"/>
    </row>
    <row r="54" spans="1:16" ht="9.9499999999999993" customHeight="1">
      <c r="A54" s="91"/>
      <c r="B54" s="295" t="s">
        <v>265</v>
      </c>
      <c r="C54" s="295"/>
      <c r="D54" s="295"/>
      <c r="E54" s="295"/>
      <c r="F54" s="295"/>
      <c r="G54" s="295"/>
      <c r="H54" s="95">
        <v>0</v>
      </c>
      <c r="I54" s="95">
        <v>0</v>
      </c>
      <c r="J54" s="296">
        <v>0</v>
      </c>
      <c r="K54" s="296"/>
      <c r="L54" s="296"/>
      <c r="M54" s="95">
        <v>0</v>
      </c>
      <c r="N54" s="91"/>
      <c r="O54" s="91"/>
      <c r="P54" s="91"/>
    </row>
    <row r="55" spans="1:16" ht="9.9499999999999993" customHeight="1">
      <c r="A55" s="91"/>
      <c r="B55" s="297" t="s">
        <v>132</v>
      </c>
      <c r="C55" s="297"/>
      <c r="D55" s="297"/>
      <c r="E55" s="297"/>
      <c r="F55" s="298">
        <v>18.2</v>
      </c>
      <c r="G55" s="298"/>
      <c r="H55" s="298"/>
      <c r="I55" s="96">
        <v>0.01</v>
      </c>
      <c r="J55" s="299">
        <v>0.41</v>
      </c>
      <c r="K55" s="299"/>
      <c r="L55" s="299"/>
      <c r="M55" s="96">
        <v>0.4</v>
      </c>
      <c r="N55" s="91"/>
      <c r="O55" s="91"/>
      <c r="P55" s="91"/>
    </row>
    <row r="56" spans="1:16" ht="9.9499999999999993" customHeight="1">
      <c r="A56" s="91"/>
      <c r="B56" s="300" t="s">
        <v>133</v>
      </c>
      <c r="C56" s="300"/>
      <c r="D56" s="300"/>
      <c r="E56" s="300"/>
      <c r="F56" s="302">
        <v>18.2</v>
      </c>
      <c r="G56" s="302"/>
      <c r="H56" s="302"/>
      <c r="I56" s="97">
        <v>0.01</v>
      </c>
      <c r="J56" s="302">
        <v>0.41</v>
      </c>
      <c r="K56" s="302"/>
      <c r="L56" s="302"/>
      <c r="M56" s="97">
        <v>0.4</v>
      </c>
      <c r="N56" s="91"/>
      <c r="O56" s="91"/>
      <c r="P56" s="91"/>
    </row>
    <row r="57" spans="1:16" ht="9.9499999999999993" customHeight="1">
      <c r="A57" s="91"/>
      <c r="B57" s="300" t="s">
        <v>134</v>
      </c>
      <c r="C57" s="300"/>
      <c r="D57" s="300"/>
      <c r="E57" s="300"/>
      <c r="F57" s="301">
        <v>4491.8500000000004</v>
      </c>
      <c r="G57" s="301"/>
      <c r="H57" s="301"/>
      <c r="I57" s="97">
        <v>1.33</v>
      </c>
      <c r="J57" s="302">
        <v>100.41</v>
      </c>
      <c r="K57" s="302"/>
      <c r="L57" s="302"/>
      <c r="M57" s="97">
        <v>97.67</v>
      </c>
      <c r="N57" s="91"/>
      <c r="O57" s="91"/>
      <c r="P57" s="91"/>
    </row>
    <row r="58" spans="1:16" ht="9.9499999999999993" customHeight="1">
      <c r="A58" s="91"/>
      <c r="B58" s="303" t="s">
        <v>135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91"/>
      <c r="O58" s="91"/>
      <c r="P58" s="91"/>
    </row>
    <row r="59" spans="1:16" ht="9.9499999999999993" customHeight="1">
      <c r="A59" s="91"/>
      <c r="B59" s="295" t="s">
        <v>136</v>
      </c>
      <c r="C59" s="295"/>
      <c r="D59" s="295"/>
      <c r="E59" s="295"/>
      <c r="F59" s="295"/>
      <c r="G59" s="295"/>
      <c r="H59" s="95">
        <v>0</v>
      </c>
      <c r="I59" s="95">
        <v>0</v>
      </c>
      <c r="J59" s="296">
        <v>0</v>
      </c>
      <c r="K59" s="296"/>
      <c r="L59" s="296"/>
      <c r="M59" s="95">
        <v>0</v>
      </c>
      <c r="N59" s="91"/>
      <c r="O59" s="91"/>
      <c r="P59" s="91"/>
    </row>
    <row r="60" spans="1:16" ht="9.9499999999999993" customHeight="1">
      <c r="A60" s="91"/>
      <c r="B60" s="295" t="s">
        <v>137</v>
      </c>
      <c r="C60" s="295"/>
      <c r="D60" s="295"/>
      <c r="E60" s="295"/>
      <c r="F60" s="295"/>
      <c r="G60" s="295"/>
      <c r="H60" s="95">
        <v>107.98</v>
      </c>
      <c r="I60" s="95">
        <v>0.03</v>
      </c>
      <c r="J60" s="296">
        <v>2.41</v>
      </c>
      <c r="K60" s="296"/>
      <c r="L60" s="296"/>
      <c r="M60" s="95">
        <v>2.35</v>
      </c>
      <c r="N60" s="91"/>
      <c r="O60" s="91"/>
      <c r="P60" s="91"/>
    </row>
    <row r="61" spans="1:16" ht="9.9499999999999993" customHeight="1">
      <c r="A61" s="91"/>
      <c r="B61" s="297" t="s">
        <v>139</v>
      </c>
      <c r="C61" s="297"/>
      <c r="D61" s="297"/>
      <c r="E61" s="297"/>
      <c r="F61" s="298">
        <v>107.98</v>
      </c>
      <c r="G61" s="298"/>
      <c r="H61" s="298"/>
      <c r="I61" s="96">
        <v>0.03</v>
      </c>
      <c r="J61" s="299">
        <v>2.41</v>
      </c>
      <c r="K61" s="299"/>
      <c r="L61" s="299"/>
      <c r="M61" s="96">
        <v>2.35</v>
      </c>
      <c r="N61" s="91"/>
      <c r="O61" s="91"/>
      <c r="P61" s="91"/>
    </row>
    <row r="62" spans="1:16" ht="9.9499999999999993" customHeight="1">
      <c r="A62" s="91"/>
      <c r="B62" s="300" t="s">
        <v>140</v>
      </c>
      <c r="C62" s="300"/>
      <c r="D62" s="300"/>
      <c r="E62" s="300"/>
      <c r="F62" s="301">
        <v>4599.83</v>
      </c>
      <c r="G62" s="301"/>
      <c r="H62" s="301"/>
      <c r="I62" s="97">
        <v>1.37</v>
      </c>
      <c r="J62" s="302">
        <v>102.82</v>
      </c>
      <c r="K62" s="302"/>
      <c r="L62" s="302"/>
      <c r="M62" s="98" t="s">
        <v>141</v>
      </c>
      <c r="N62" s="91"/>
      <c r="O62" s="91"/>
      <c r="P62" s="91"/>
    </row>
    <row r="63" spans="1:16" ht="117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6" ht="15" customHeight="1">
      <c r="A64" s="91"/>
      <c r="B64" s="294" t="s">
        <v>51</v>
      </c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</row>
    <row r="65" spans="1:16" ht="20.100000000000001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E63"/>
  <sheetViews>
    <sheetView showGridLines="0" zoomScaleNormal="100" workbookViewId="0">
      <selection sqref="A1:E1"/>
    </sheetView>
  </sheetViews>
  <sheetFormatPr defaultColWidth="8.7109375" defaultRowHeight="12.75"/>
  <cols>
    <col min="1" max="1" width="39" style="33" customWidth="1"/>
    <col min="2" max="5" width="11.7109375" style="33" customWidth="1"/>
    <col min="6" max="16384" width="8.7109375" style="33"/>
  </cols>
  <sheetData>
    <row r="1" spans="1:5">
      <c r="A1" s="288" t="s">
        <v>291</v>
      </c>
      <c r="B1" s="289"/>
      <c r="C1" s="289"/>
      <c r="D1" s="289"/>
      <c r="E1" s="289"/>
    </row>
    <row r="2" spans="1:5">
      <c r="A2" s="288" t="s">
        <v>290</v>
      </c>
      <c r="B2" s="289"/>
      <c r="C2" s="289"/>
      <c r="D2" s="289"/>
      <c r="E2" s="289"/>
    </row>
    <row r="3" spans="1:5">
      <c r="A3" s="288" t="s">
        <v>295</v>
      </c>
      <c r="B3" s="289"/>
      <c r="C3" s="289"/>
      <c r="D3" s="289"/>
      <c r="E3" s="289"/>
    </row>
    <row r="4" spans="1:5">
      <c r="A4" s="100" t="s">
        <v>72</v>
      </c>
      <c r="B4" s="288" t="s">
        <v>73</v>
      </c>
      <c r="C4" s="289"/>
      <c r="D4" s="289"/>
      <c r="E4" s="289"/>
    </row>
    <row r="5" spans="1:5">
      <c r="A5" s="100" t="s">
        <v>288</v>
      </c>
      <c r="B5" s="288" t="s">
        <v>287</v>
      </c>
      <c r="C5" s="289"/>
      <c r="D5" s="289"/>
      <c r="E5" s="289"/>
    </row>
    <row r="6" spans="1:5">
      <c r="A6" s="100" t="s">
        <v>294</v>
      </c>
      <c r="B6" s="102" t="s">
        <v>76</v>
      </c>
    </row>
    <row r="7" spans="1:5" ht="22.5">
      <c r="A7" s="103" t="s">
        <v>7</v>
      </c>
      <c r="B7" s="103" t="s">
        <v>77</v>
      </c>
      <c r="C7" s="103" t="s">
        <v>78</v>
      </c>
      <c r="D7" s="103" t="s">
        <v>285</v>
      </c>
      <c r="E7" s="103" t="s">
        <v>284</v>
      </c>
    </row>
    <row r="8" spans="1:5">
      <c r="A8" s="288" t="s">
        <v>283</v>
      </c>
      <c r="B8" s="289"/>
      <c r="C8" s="289"/>
      <c r="D8" s="289"/>
      <c r="E8" s="289"/>
    </row>
    <row r="9" spans="1:5">
      <c r="A9" s="102" t="s">
        <v>81</v>
      </c>
      <c r="B9" s="101">
        <v>0</v>
      </c>
      <c r="C9" s="101">
        <v>0</v>
      </c>
      <c r="D9" s="101">
        <v>0</v>
      </c>
      <c r="E9" s="101">
        <v>0</v>
      </c>
    </row>
    <row r="10" spans="1:5">
      <c r="A10" s="102" t="s">
        <v>82</v>
      </c>
      <c r="B10" s="101">
        <v>0</v>
      </c>
      <c r="C10" s="101">
        <v>0</v>
      </c>
      <c r="D10" s="101">
        <v>0</v>
      </c>
      <c r="E10" s="101">
        <v>0</v>
      </c>
    </row>
    <row r="11" spans="1:5">
      <c r="A11" s="102" t="s">
        <v>83</v>
      </c>
    </row>
    <row r="12" spans="1:5">
      <c r="A12" s="102" t="s">
        <v>84</v>
      </c>
      <c r="B12" s="101">
        <v>0</v>
      </c>
      <c r="C12" s="101">
        <v>0</v>
      </c>
      <c r="D12" s="101">
        <v>0</v>
      </c>
      <c r="E12" s="101">
        <v>0</v>
      </c>
    </row>
    <row r="13" spans="1:5">
      <c r="A13" s="102" t="s">
        <v>85</v>
      </c>
      <c r="B13" s="101">
        <v>0</v>
      </c>
      <c r="C13" s="101">
        <v>0</v>
      </c>
      <c r="D13" s="101">
        <v>0</v>
      </c>
      <c r="E13" s="101">
        <v>0</v>
      </c>
    </row>
    <row r="14" spans="1:5">
      <c r="A14" s="102" t="s">
        <v>86</v>
      </c>
      <c r="B14" s="101">
        <v>0</v>
      </c>
      <c r="C14" s="101">
        <v>0</v>
      </c>
      <c r="D14" s="101">
        <v>0</v>
      </c>
      <c r="E14" s="101">
        <v>0</v>
      </c>
    </row>
    <row r="15" spans="1:5">
      <c r="A15" s="102" t="s">
        <v>87</v>
      </c>
      <c r="B15" s="101">
        <v>0</v>
      </c>
      <c r="C15" s="101">
        <v>0</v>
      </c>
      <c r="D15" s="101">
        <v>0</v>
      </c>
      <c r="E15" s="101">
        <v>0</v>
      </c>
    </row>
    <row r="16" spans="1:5">
      <c r="A16" s="102" t="s">
        <v>241</v>
      </c>
      <c r="B16" s="101">
        <v>5850</v>
      </c>
      <c r="C16" s="101">
        <v>1.74108</v>
      </c>
      <c r="D16" s="101">
        <v>89.31</v>
      </c>
      <c r="E16" s="101">
        <v>83.52</v>
      </c>
    </row>
    <row r="17" spans="1:5">
      <c r="A17" s="102" t="s">
        <v>89</v>
      </c>
      <c r="B17" s="101">
        <v>41.8</v>
      </c>
      <c r="C17" s="101">
        <v>1.244E-2</v>
      </c>
      <c r="D17" s="101">
        <v>0.64</v>
      </c>
      <c r="E17" s="101">
        <v>0.6</v>
      </c>
    </row>
    <row r="18" spans="1:5">
      <c r="A18" s="102" t="s">
        <v>242</v>
      </c>
      <c r="B18" s="101">
        <v>0</v>
      </c>
      <c r="C18" s="101">
        <v>0</v>
      </c>
      <c r="D18" s="101">
        <v>0</v>
      </c>
      <c r="E18" s="101">
        <v>0</v>
      </c>
    </row>
    <row r="19" spans="1:5">
      <c r="A19" s="102" t="s">
        <v>91</v>
      </c>
      <c r="B19" s="101">
        <v>0</v>
      </c>
      <c r="C19" s="101">
        <v>0</v>
      </c>
      <c r="D19" s="101">
        <v>0</v>
      </c>
      <c r="E19" s="101">
        <v>0</v>
      </c>
    </row>
    <row r="20" spans="1:5">
      <c r="A20" s="102" t="s">
        <v>92</v>
      </c>
      <c r="B20" s="101">
        <v>0</v>
      </c>
      <c r="C20" s="101">
        <v>0</v>
      </c>
      <c r="D20" s="101">
        <v>0</v>
      </c>
      <c r="E20" s="101">
        <v>0</v>
      </c>
    </row>
    <row r="21" spans="1:5">
      <c r="A21" s="102" t="s">
        <v>243</v>
      </c>
      <c r="B21" s="101">
        <v>0</v>
      </c>
      <c r="C21" s="101">
        <v>0</v>
      </c>
      <c r="D21" s="101">
        <v>0</v>
      </c>
      <c r="E21" s="101">
        <v>0</v>
      </c>
    </row>
    <row r="22" spans="1:5">
      <c r="A22" s="102" t="s">
        <v>244</v>
      </c>
    </row>
    <row r="23" spans="1:5">
      <c r="A23" s="102" t="s">
        <v>245</v>
      </c>
      <c r="B23" s="101">
        <v>164</v>
      </c>
      <c r="C23" s="101">
        <v>4.8809999999999999E-2</v>
      </c>
      <c r="D23" s="101">
        <v>2.5</v>
      </c>
      <c r="E23" s="101">
        <v>2.34</v>
      </c>
    </row>
    <row r="24" spans="1:5">
      <c r="A24" s="102" t="s">
        <v>246</v>
      </c>
      <c r="B24" s="101">
        <v>0</v>
      </c>
      <c r="C24" s="101">
        <v>0</v>
      </c>
      <c r="D24" s="101">
        <v>0</v>
      </c>
      <c r="E24" s="101">
        <v>0</v>
      </c>
    </row>
    <row r="25" spans="1:5">
      <c r="A25" s="102" t="s">
        <v>247</v>
      </c>
      <c r="B25" s="101">
        <v>0</v>
      </c>
      <c r="C25" s="101">
        <v>0</v>
      </c>
      <c r="D25" s="101">
        <v>0</v>
      </c>
      <c r="E25" s="101">
        <v>0</v>
      </c>
    </row>
    <row r="26" spans="1:5">
      <c r="A26" s="102" t="s">
        <v>248</v>
      </c>
      <c r="B26" s="101">
        <v>0</v>
      </c>
      <c r="C26" s="101">
        <v>0</v>
      </c>
      <c r="D26" s="101">
        <v>0</v>
      </c>
      <c r="E26" s="101">
        <v>0</v>
      </c>
    </row>
    <row r="27" spans="1:5">
      <c r="A27" s="100" t="s">
        <v>219</v>
      </c>
      <c r="B27" s="99">
        <v>6055.8</v>
      </c>
      <c r="C27" s="99">
        <v>1.80233</v>
      </c>
      <c r="D27" s="99">
        <v>92.45</v>
      </c>
      <c r="E27" s="99">
        <v>86.46</v>
      </c>
    </row>
    <row r="28" spans="1:5">
      <c r="A28" s="288" t="s">
        <v>105</v>
      </c>
      <c r="B28" s="289"/>
      <c r="C28" s="289"/>
      <c r="D28" s="289"/>
      <c r="E28" s="289"/>
    </row>
    <row r="29" spans="1:5">
      <c r="A29" s="102" t="s">
        <v>249</v>
      </c>
      <c r="B29" s="101">
        <v>0</v>
      </c>
      <c r="C29" s="101">
        <v>0</v>
      </c>
      <c r="D29" s="101">
        <v>0</v>
      </c>
      <c r="E29" s="101">
        <v>0</v>
      </c>
    </row>
    <row r="30" spans="1:5">
      <c r="A30" s="102" t="s">
        <v>250</v>
      </c>
      <c r="B30" s="101">
        <v>181.67</v>
      </c>
      <c r="C30" s="101">
        <v>5.407E-2</v>
      </c>
      <c r="D30" s="101">
        <v>2.77</v>
      </c>
      <c r="E30" s="101">
        <v>2.59</v>
      </c>
    </row>
    <row r="31" spans="1:5">
      <c r="A31" s="102" t="s">
        <v>251</v>
      </c>
      <c r="B31" s="101">
        <v>0</v>
      </c>
      <c r="C31" s="101">
        <v>0</v>
      </c>
      <c r="D31" s="101">
        <v>0</v>
      </c>
      <c r="E31" s="101">
        <v>0</v>
      </c>
    </row>
    <row r="32" spans="1:5">
      <c r="A32" s="102" t="s">
        <v>252</v>
      </c>
      <c r="B32" s="101">
        <v>0</v>
      </c>
      <c r="C32" s="101">
        <v>0</v>
      </c>
      <c r="D32" s="101">
        <v>0</v>
      </c>
      <c r="E32" s="101">
        <v>0</v>
      </c>
    </row>
    <row r="33" spans="1:5">
      <c r="A33" s="102" t="s">
        <v>253</v>
      </c>
      <c r="B33" s="101">
        <v>0</v>
      </c>
      <c r="C33" s="101">
        <v>0</v>
      </c>
      <c r="D33" s="101">
        <v>0</v>
      </c>
      <c r="E33" s="101">
        <v>0</v>
      </c>
    </row>
    <row r="34" spans="1:5">
      <c r="A34" s="102" t="s">
        <v>254</v>
      </c>
      <c r="B34" s="101">
        <v>0</v>
      </c>
      <c r="C34" s="101">
        <v>0</v>
      </c>
      <c r="D34" s="101">
        <v>0</v>
      </c>
      <c r="E34" s="101">
        <v>0</v>
      </c>
    </row>
    <row r="35" spans="1:5">
      <c r="A35" s="102" t="s">
        <v>255</v>
      </c>
      <c r="B35" s="101">
        <v>0</v>
      </c>
      <c r="C35" s="101">
        <v>0</v>
      </c>
      <c r="D35" s="101">
        <v>0</v>
      </c>
      <c r="E35" s="101">
        <v>0</v>
      </c>
    </row>
    <row r="36" spans="1:5">
      <c r="A36" s="102" t="s">
        <v>256</v>
      </c>
      <c r="B36" s="101">
        <v>0</v>
      </c>
      <c r="C36" s="101">
        <v>0</v>
      </c>
      <c r="D36" s="101">
        <v>0</v>
      </c>
      <c r="E36" s="101">
        <v>0</v>
      </c>
    </row>
    <row r="37" spans="1:5">
      <c r="A37" s="102" t="s">
        <v>257</v>
      </c>
      <c r="B37" s="101">
        <v>0</v>
      </c>
      <c r="C37" s="101">
        <v>0</v>
      </c>
      <c r="D37" s="101">
        <v>0</v>
      </c>
      <c r="E37" s="101">
        <v>0</v>
      </c>
    </row>
    <row r="38" spans="1:5">
      <c r="A38" s="102" t="s">
        <v>117</v>
      </c>
      <c r="B38" s="101">
        <v>254.52</v>
      </c>
      <c r="C38" s="101">
        <v>7.5749999999999998E-2</v>
      </c>
      <c r="D38" s="101">
        <v>3.89</v>
      </c>
      <c r="E38" s="101">
        <v>3.63</v>
      </c>
    </row>
    <row r="39" spans="1:5">
      <c r="A39" s="100" t="s">
        <v>119</v>
      </c>
      <c r="B39" s="99">
        <v>436.19</v>
      </c>
      <c r="C39" s="99">
        <v>0.12981999999999999</v>
      </c>
      <c r="D39" s="99">
        <v>6.66</v>
      </c>
      <c r="E39" s="99">
        <v>6.22</v>
      </c>
    </row>
    <row r="40" spans="1:5">
      <c r="A40" s="288" t="s">
        <v>30</v>
      </c>
      <c r="B40" s="289"/>
      <c r="C40" s="289"/>
      <c r="D40" s="289"/>
      <c r="E40" s="289"/>
    </row>
    <row r="41" spans="1:5">
      <c r="A41" s="102" t="s">
        <v>258</v>
      </c>
      <c r="B41" s="101">
        <v>58.11</v>
      </c>
      <c r="C41" s="101">
        <v>0.02</v>
      </c>
      <c r="D41" s="101">
        <v>0.89</v>
      </c>
      <c r="E41" s="101">
        <v>0.83</v>
      </c>
    </row>
    <row r="42" spans="1:5">
      <c r="A42" s="100" t="s">
        <v>121</v>
      </c>
      <c r="B42" s="99">
        <v>58.11</v>
      </c>
      <c r="C42" s="99">
        <v>0.02</v>
      </c>
      <c r="D42" s="99">
        <v>0.89</v>
      </c>
      <c r="E42" s="99">
        <v>0.83</v>
      </c>
    </row>
    <row r="43" spans="1:5">
      <c r="A43" s="100" t="s">
        <v>122</v>
      </c>
      <c r="B43" s="99">
        <v>6550.0999999999995</v>
      </c>
      <c r="C43" s="99">
        <v>1.9521500000000001</v>
      </c>
      <c r="D43" s="99">
        <v>100</v>
      </c>
      <c r="E43" s="99">
        <v>93.51</v>
      </c>
    </row>
    <row r="44" spans="1:5">
      <c r="A44" s="288" t="s">
        <v>123</v>
      </c>
      <c r="B44" s="289"/>
      <c r="C44" s="289"/>
      <c r="D44" s="289"/>
      <c r="E44" s="289"/>
    </row>
    <row r="45" spans="1:5">
      <c r="A45" s="102" t="s">
        <v>259</v>
      </c>
      <c r="B45" s="101">
        <v>0</v>
      </c>
      <c r="C45" s="101">
        <v>0</v>
      </c>
      <c r="D45" s="101">
        <v>0</v>
      </c>
      <c r="E45" s="101">
        <v>0</v>
      </c>
    </row>
    <row r="46" spans="1:5">
      <c r="A46" s="102" t="s">
        <v>260</v>
      </c>
      <c r="B46" s="101">
        <v>0</v>
      </c>
      <c r="C46" s="101">
        <v>0</v>
      </c>
      <c r="D46" s="101">
        <v>0</v>
      </c>
      <c r="E46" s="101">
        <v>0</v>
      </c>
    </row>
    <row r="47" spans="1:5">
      <c r="A47" s="102" t="s">
        <v>261</v>
      </c>
      <c r="B47" s="101">
        <v>0</v>
      </c>
      <c r="C47" s="101">
        <v>0</v>
      </c>
      <c r="D47" s="101">
        <v>0</v>
      </c>
      <c r="E47" s="101">
        <v>0</v>
      </c>
    </row>
    <row r="48" spans="1:5">
      <c r="A48" s="100" t="s">
        <v>127</v>
      </c>
      <c r="B48" s="99">
        <v>0</v>
      </c>
      <c r="C48" s="99">
        <v>0</v>
      </c>
      <c r="D48" s="99">
        <v>0</v>
      </c>
      <c r="E48" s="99">
        <v>0</v>
      </c>
    </row>
    <row r="49" spans="1:5">
      <c r="A49" s="288" t="s">
        <v>128</v>
      </c>
      <c r="B49" s="289"/>
      <c r="C49" s="289"/>
      <c r="D49" s="289"/>
      <c r="E49" s="289"/>
    </row>
    <row r="50" spans="1:5">
      <c r="A50" s="102" t="s">
        <v>262</v>
      </c>
      <c r="B50" s="101">
        <v>0</v>
      </c>
      <c r="C50" s="101">
        <v>0</v>
      </c>
      <c r="D50" s="101">
        <v>0</v>
      </c>
      <c r="E50" s="101">
        <v>0</v>
      </c>
    </row>
    <row r="51" spans="1:5">
      <c r="A51" s="102" t="s">
        <v>263</v>
      </c>
      <c r="B51" s="101">
        <v>19.059999999999999</v>
      </c>
      <c r="C51" s="101">
        <v>5.6699999999999997E-3</v>
      </c>
      <c r="D51" s="101">
        <v>0.28999999999999998</v>
      </c>
      <c r="E51" s="101">
        <v>0.27</v>
      </c>
    </row>
    <row r="52" spans="1:5">
      <c r="A52" s="102" t="s">
        <v>264</v>
      </c>
      <c r="B52" s="101">
        <v>0</v>
      </c>
      <c r="C52" s="101">
        <v>0</v>
      </c>
      <c r="D52" s="101">
        <v>0</v>
      </c>
      <c r="E52" s="101">
        <v>0</v>
      </c>
    </row>
    <row r="53" spans="1:5">
      <c r="A53" s="102" t="s">
        <v>265</v>
      </c>
      <c r="B53" s="101">
        <v>0</v>
      </c>
      <c r="C53" s="101">
        <v>0</v>
      </c>
      <c r="D53" s="101">
        <v>0</v>
      </c>
      <c r="E53" s="101">
        <v>0</v>
      </c>
    </row>
    <row r="54" spans="1:5">
      <c r="A54" s="100" t="s">
        <v>132</v>
      </c>
      <c r="B54" s="99">
        <v>19.059999999999999</v>
      </c>
      <c r="C54" s="99">
        <v>5.6699999999999997E-3</v>
      </c>
      <c r="D54" s="99">
        <v>0.28999999999999998</v>
      </c>
      <c r="E54" s="99">
        <v>0.27</v>
      </c>
    </row>
    <row r="55" spans="1:5">
      <c r="A55" s="100" t="s">
        <v>133</v>
      </c>
      <c r="B55" s="99">
        <v>19.059999999999999</v>
      </c>
      <c r="C55" s="99">
        <v>5.6699999999999997E-3</v>
      </c>
      <c r="D55" s="99">
        <v>0.28999999999999998</v>
      </c>
      <c r="E55" s="99">
        <v>0.27</v>
      </c>
    </row>
    <row r="56" spans="1:5">
      <c r="A56" s="100" t="s">
        <v>134</v>
      </c>
      <c r="B56" s="99">
        <v>6569.16</v>
      </c>
      <c r="C56" s="99">
        <v>1.9578199999999999</v>
      </c>
      <c r="D56" s="99">
        <v>100.29</v>
      </c>
      <c r="E56" s="99">
        <v>93.78</v>
      </c>
    </row>
    <row r="57" spans="1:5">
      <c r="A57" s="288" t="s">
        <v>135</v>
      </c>
      <c r="B57" s="289"/>
      <c r="C57" s="289"/>
      <c r="D57" s="289"/>
      <c r="E57" s="289"/>
    </row>
    <row r="58" spans="1:5">
      <c r="A58" s="102" t="s">
        <v>136</v>
      </c>
      <c r="B58" s="101">
        <v>0</v>
      </c>
      <c r="C58" s="101">
        <v>0</v>
      </c>
      <c r="D58" s="101">
        <v>0</v>
      </c>
      <c r="E58" s="101">
        <v>0</v>
      </c>
    </row>
    <row r="59" spans="1:5">
      <c r="A59" s="102" t="s">
        <v>137</v>
      </c>
      <c r="B59" s="101">
        <v>435</v>
      </c>
      <c r="C59" s="101">
        <v>0.12945999999999999</v>
      </c>
      <c r="D59" s="101">
        <v>6.64</v>
      </c>
      <c r="E59" s="101">
        <v>6.21</v>
      </c>
    </row>
    <row r="60" spans="1:5">
      <c r="A60" s="100" t="s">
        <v>282</v>
      </c>
      <c r="B60" s="99">
        <v>435</v>
      </c>
      <c r="C60" s="99">
        <v>0.12945999999999999</v>
      </c>
      <c r="D60" s="99">
        <v>6.64</v>
      </c>
      <c r="E60" s="99">
        <v>6.21</v>
      </c>
    </row>
    <row r="61" spans="1:5">
      <c r="A61" s="100" t="s">
        <v>140</v>
      </c>
      <c r="B61" s="99">
        <v>7004.16</v>
      </c>
      <c r="C61" s="99">
        <v>2.0872799999999998</v>
      </c>
      <c r="D61" s="99">
        <v>106.93</v>
      </c>
      <c r="E61" s="99">
        <v>99.99</v>
      </c>
    </row>
    <row r="63" spans="1:5">
      <c r="A63" s="288" t="s">
        <v>51</v>
      </c>
      <c r="B63" s="289"/>
      <c r="C63" s="289"/>
      <c r="D63" s="289"/>
      <c r="E63" s="289"/>
    </row>
  </sheetData>
  <mergeCells count="12">
    <mergeCell ref="A49:E49"/>
    <mergeCell ref="A57:E57"/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92" customWidth="1"/>
    <col min="2" max="3" width="13.7109375" style="92" customWidth="1"/>
    <col min="4" max="5" width="18.7109375" style="92" customWidth="1"/>
    <col min="6" max="256" width="9.140625" style="92"/>
    <col min="257" max="257" width="35.140625" style="92" customWidth="1"/>
    <col min="258" max="259" width="13.7109375" style="92" customWidth="1"/>
    <col min="260" max="261" width="18.7109375" style="92" customWidth="1"/>
    <col min="262" max="512" width="9.140625" style="92"/>
    <col min="513" max="513" width="35.140625" style="92" customWidth="1"/>
    <col min="514" max="515" width="13.7109375" style="92" customWidth="1"/>
    <col min="516" max="517" width="18.7109375" style="92" customWidth="1"/>
    <col min="518" max="768" width="9.140625" style="92"/>
    <col min="769" max="769" width="35.140625" style="92" customWidth="1"/>
    <col min="770" max="771" width="13.7109375" style="92" customWidth="1"/>
    <col min="772" max="773" width="18.7109375" style="92" customWidth="1"/>
    <col min="774" max="1024" width="9.140625" style="92"/>
    <col min="1025" max="1025" width="35.140625" style="92" customWidth="1"/>
    <col min="1026" max="1027" width="13.7109375" style="92" customWidth="1"/>
    <col min="1028" max="1029" width="18.7109375" style="92" customWidth="1"/>
    <col min="1030" max="1280" width="9.140625" style="92"/>
    <col min="1281" max="1281" width="35.140625" style="92" customWidth="1"/>
    <col min="1282" max="1283" width="13.7109375" style="92" customWidth="1"/>
    <col min="1284" max="1285" width="18.7109375" style="92" customWidth="1"/>
    <col min="1286" max="1536" width="9.140625" style="92"/>
    <col min="1537" max="1537" width="35.140625" style="92" customWidth="1"/>
    <col min="1538" max="1539" width="13.7109375" style="92" customWidth="1"/>
    <col min="1540" max="1541" width="18.7109375" style="92" customWidth="1"/>
    <col min="1542" max="1792" width="9.140625" style="92"/>
    <col min="1793" max="1793" width="35.140625" style="92" customWidth="1"/>
    <col min="1794" max="1795" width="13.7109375" style="92" customWidth="1"/>
    <col min="1796" max="1797" width="18.7109375" style="92" customWidth="1"/>
    <col min="1798" max="2048" width="9.140625" style="92"/>
    <col min="2049" max="2049" width="35.140625" style="92" customWidth="1"/>
    <col min="2050" max="2051" width="13.7109375" style="92" customWidth="1"/>
    <col min="2052" max="2053" width="18.7109375" style="92" customWidth="1"/>
    <col min="2054" max="2304" width="9.140625" style="92"/>
    <col min="2305" max="2305" width="35.140625" style="92" customWidth="1"/>
    <col min="2306" max="2307" width="13.7109375" style="92" customWidth="1"/>
    <col min="2308" max="2309" width="18.7109375" style="92" customWidth="1"/>
    <col min="2310" max="2560" width="9.140625" style="92"/>
    <col min="2561" max="2561" width="35.140625" style="92" customWidth="1"/>
    <col min="2562" max="2563" width="13.7109375" style="92" customWidth="1"/>
    <col min="2564" max="2565" width="18.7109375" style="92" customWidth="1"/>
    <col min="2566" max="2816" width="9.140625" style="92"/>
    <col min="2817" max="2817" width="35.140625" style="92" customWidth="1"/>
    <col min="2818" max="2819" width="13.7109375" style="92" customWidth="1"/>
    <col min="2820" max="2821" width="18.7109375" style="92" customWidth="1"/>
    <col min="2822" max="3072" width="9.140625" style="92"/>
    <col min="3073" max="3073" width="35.140625" style="92" customWidth="1"/>
    <col min="3074" max="3075" width="13.7109375" style="92" customWidth="1"/>
    <col min="3076" max="3077" width="18.7109375" style="92" customWidth="1"/>
    <col min="3078" max="3328" width="9.140625" style="92"/>
    <col min="3329" max="3329" width="35.140625" style="92" customWidth="1"/>
    <col min="3330" max="3331" width="13.7109375" style="92" customWidth="1"/>
    <col min="3332" max="3333" width="18.7109375" style="92" customWidth="1"/>
    <col min="3334" max="3584" width="9.140625" style="92"/>
    <col min="3585" max="3585" width="35.140625" style="92" customWidth="1"/>
    <col min="3586" max="3587" width="13.7109375" style="92" customWidth="1"/>
    <col min="3588" max="3589" width="18.7109375" style="92" customWidth="1"/>
    <col min="3590" max="3840" width="9.140625" style="92"/>
    <col min="3841" max="3841" width="35.140625" style="92" customWidth="1"/>
    <col min="3842" max="3843" width="13.7109375" style="92" customWidth="1"/>
    <col min="3844" max="3845" width="18.7109375" style="92" customWidth="1"/>
    <col min="3846" max="4096" width="9.140625" style="92"/>
    <col min="4097" max="4097" width="35.140625" style="92" customWidth="1"/>
    <col min="4098" max="4099" width="13.7109375" style="92" customWidth="1"/>
    <col min="4100" max="4101" width="18.7109375" style="92" customWidth="1"/>
    <col min="4102" max="4352" width="9.140625" style="92"/>
    <col min="4353" max="4353" width="35.140625" style="92" customWidth="1"/>
    <col min="4354" max="4355" width="13.7109375" style="92" customWidth="1"/>
    <col min="4356" max="4357" width="18.7109375" style="92" customWidth="1"/>
    <col min="4358" max="4608" width="9.140625" style="92"/>
    <col min="4609" max="4609" width="35.140625" style="92" customWidth="1"/>
    <col min="4610" max="4611" width="13.7109375" style="92" customWidth="1"/>
    <col min="4612" max="4613" width="18.7109375" style="92" customWidth="1"/>
    <col min="4614" max="4864" width="9.140625" style="92"/>
    <col min="4865" max="4865" width="35.140625" style="92" customWidth="1"/>
    <col min="4866" max="4867" width="13.7109375" style="92" customWidth="1"/>
    <col min="4868" max="4869" width="18.7109375" style="92" customWidth="1"/>
    <col min="4870" max="5120" width="9.140625" style="92"/>
    <col min="5121" max="5121" width="35.140625" style="92" customWidth="1"/>
    <col min="5122" max="5123" width="13.7109375" style="92" customWidth="1"/>
    <col min="5124" max="5125" width="18.7109375" style="92" customWidth="1"/>
    <col min="5126" max="5376" width="9.140625" style="92"/>
    <col min="5377" max="5377" width="35.140625" style="92" customWidth="1"/>
    <col min="5378" max="5379" width="13.7109375" style="92" customWidth="1"/>
    <col min="5380" max="5381" width="18.7109375" style="92" customWidth="1"/>
    <col min="5382" max="5632" width="9.140625" style="92"/>
    <col min="5633" max="5633" width="35.140625" style="92" customWidth="1"/>
    <col min="5634" max="5635" width="13.7109375" style="92" customWidth="1"/>
    <col min="5636" max="5637" width="18.7109375" style="92" customWidth="1"/>
    <col min="5638" max="5888" width="9.140625" style="92"/>
    <col min="5889" max="5889" width="35.140625" style="92" customWidth="1"/>
    <col min="5890" max="5891" width="13.7109375" style="92" customWidth="1"/>
    <col min="5892" max="5893" width="18.7109375" style="92" customWidth="1"/>
    <col min="5894" max="6144" width="9.140625" style="92"/>
    <col min="6145" max="6145" width="35.140625" style="92" customWidth="1"/>
    <col min="6146" max="6147" width="13.7109375" style="92" customWidth="1"/>
    <col min="6148" max="6149" width="18.7109375" style="92" customWidth="1"/>
    <col min="6150" max="6400" width="9.140625" style="92"/>
    <col min="6401" max="6401" width="35.140625" style="92" customWidth="1"/>
    <col min="6402" max="6403" width="13.7109375" style="92" customWidth="1"/>
    <col min="6404" max="6405" width="18.7109375" style="92" customWidth="1"/>
    <col min="6406" max="6656" width="9.140625" style="92"/>
    <col min="6657" max="6657" width="35.140625" style="92" customWidth="1"/>
    <col min="6658" max="6659" width="13.7109375" style="92" customWidth="1"/>
    <col min="6660" max="6661" width="18.7109375" style="92" customWidth="1"/>
    <col min="6662" max="6912" width="9.140625" style="92"/>
    <col min="6913" max="6913" width="35.140625" style="92" customWidth="1"/>
    <col min="6914" max="6915" width="13.7109375" style="92" customWidth="1"/>
    <col min="6916" max="6917" width="18.7109375" style="92" customWidth="1"/>
    <col min="6918" max="7168" width="9.140625" style="92"/>
    <col min="7169" max="7169" width="35.140625" style="92" customWidth="1"/>
    <col min="7170" max="7171" width="13.7109375" style="92" customWidth="1"/>
    <col min="7172" max="7173" width="18.7109375" style="92" customWidth="1"/>
    <col min="7174" max="7424" width="9.140625" style="92"/>
    <col min="7425" max="7425" width="35.140625" style="92" customWidth="1"/>
    <col min="7426" max="7427" width="13.7109375" style="92" customWidth="1"/>
    <col min="7428" max="7429" width="18.7109375" style="92" customWidth="1"/>
    <col min="7430" max="7680" width="9.140625" style="92"/>
    <col min="7681" max="7681" width="35.140625" style="92" customWidth="1"/>
    <col min="7682" max="7683" width="13.7109375" style="92" customWidth="1"/>
    <col min="7684" max="7685" width="18.7109375" style="92" customWidth="1"/>
    <col min="7686" max="7936" width="9.140625" style="92"/>
    <col min="7937" max="7937" width="35.140625" style="92" customWidth="1"/>
    <col min="7938" max="7939" width="13.7109375" style="92" customWidth="1"/>
    <col min="7940" max="7941" width="18.7109375" style="92" customWidth="1"/>
    <col min="7942" max="8192" width="9.140625" style="92"/>
    <col min="8193" max="8193" width="35.140625" style="92" customWidth="1"/>
    <col min="8194" max="8195" width="13.7109375" style="92" customWidth="1"/>
    <col min="8196" max="8197" width="18.7109375" style="92" customWidth="1"/>
    <col min="8198" max="8448" width="9.140625" style="92"/>
    <col min="8449" max="8449" width="35.140625" style="92" customWidth="1"/>
    <col min="8450" max="8451" width="13.7109375" style="92" customWidth="1"/>
    <col min="8452" max="8453" width="18.7109375" style="92" customWidth="1"/>
    <col min="8454" max="8704" width="9.140625" style="92"/>
    <col min="8705" max="8705" width="35.140625" style="92" customWidth="1"/>
    <col min="8706" max="8707" width="13.7109375" style="92" customWidth="1"/>
    <col min="8708" max="8709" width="18.7109375" style="92" customWidth="1"/>
    <col min="8710" max="8960" width="9.140625" style="92"/>
    <col min="8961" max="8961" width="35.140625" style="92" customWidth="1"/>
    <col min="8962" max="8963" width="13.7109375" style="92" customWidth="1"/>
    <col min="8964" max="8965" width="18.7109375" style="92" customWidth="1"/>
    <col min="8966" max="9216" width="9.140625" style="92"/>
    <col min="9217" max="9217" width="35.140625" style="92" customWidth="1"/>
    <col min="9218" max="9219" width="13.7109375" style="92" customWidth="1"/>
    <col min="9220" max="9221" width="18.7109375" style="92" customWidth="1"/>
    <col min="9222" max="9472" width="9.140625" style="92"/>
    <col min="9473" max="9473" width="35.140625" style="92" customWidth="1"/>
    <col min="9474" max="9475" width="13.7109375" style="92" customWidth="1"/>
    <col min="9476" max="9477" width="18.7109375" style="92" customWidth="1"/>
    <col min="9478" max="9728" width="9.140625" style="92"/>
    <col min="9729" max="9729" width="35.140625" style="92" customWidth="1"/>
    <col min="9730" max="9731" width="13.7109375" style="92" customWidth="1"/>
    <col min="9732" max="9733" width="18.7109375" style="92" customWidth="1"/>
    <col min="9734" max="9984" width="9.140625" style="92"/>
    <col min="9985" max="9985" width="35.140625" style="92" customWidth="1"/>
    <col min="9986" max="9987" width="13.7109375" style="92" customWidth="1"/>
    <col min="9988" max="9989" width="18.7109375" style="92" customWidth="1"/>
    <col min="9990" max="10240" width="9.140625" style="92"/>
    <col min="10241" max="10241" width="35.140625" style="92" customWidth="1"/>
    <col min="10242" max="10243" width="13.7109375" style="92" customWidth="1"/>
    <col min="10244" max="10245" width="18.7109375" style="92" customWidth="1"/>
    <col min="10246" max="10496" width="9.140625" style="92"/>
    <col min="10497" max="10497" width="35.140625" style="92" customWidth="1"/>
    <col min="10498" max="10499" width="13.7109375" style="92" customWidth="1"/>
    <col min="10500" max="10501" width="18.7109375" style="92" customWidth="1"/>
    <col min="10502" max="10752" width="9.140625" style="92"/>
    <col min="10753" max="10753" width="35.140625" style="92" customWidth="1"/>
    <col min="10754" max="10755" width="13.7109375" style="92" customWidth="1"/>
    <col min="10756" max="10757" width="18.7109375" style="92" customWidth="1"/>
    <col min="10758" max="11008" width="9.140625" style="92"/>
    <col min="11009" max="11009" width="35.140625" style="92" customWidth="1"/>
    <col min="11010" max="11011" width="13.7109375" style="92" customWidth="1"/>
    <col min="11012" max="11013" width="18.7109375" style="92" customWidth="1"/>
    <col min="11014" max="11264" width="9.140625" style="92"/>
    <col min="11265" max="11265" width="35.140625" style="92" customWidth="1"/>
    <col min="11266" max="11267" width="13.7109375" style="92" customWidth="1"/>
    <col min="11268" max="11269" width="18.7109375" style="92" customWidth="1"/>
    <col min="11270" max="11520" width="9.140625" style="92"/>
    <col min="11521" max="11521" width="35.140625" style="92" customWidth="1"/>
    <col min="11522" max="11523" width="13.7109375" style="92" customWidth="1"/>
    <col min="11524" max="11525" width="18.7109375" style="92" customWidth="1"/>
    <col min="11526" max="11776" width="9.140625" style="92"/>
    <col min="11777" max="11777" width="35.140625" style="92" customWidth="1"/>
    <col min="11778" max="11779" width="13.7109375" style="92" customWidth="1"/>
    <col min="11780" max="11781" width="18.7109375" style="92" customWidth="1"/>
    <col min="11782" max="12032" width="9.140625" style="92"/>
    <col min="12033" max="12033" width="35.140625" style="92" customWidth="1"/>
    <col min="12034" max="12035" width="13.7109375" style="92" customWidth="1"/>
    <col min="12036" max="12037" width="18.7109375" style="92" customWidth="1"/>
    <col min="12038" max="12288" width="9.140625" style="92"/>
    <col min="12289" max="12289" width="35.140625" style="92" customWidth="1"/>
    <col min="12290" max="12291" width="13.7109375" style="92" customWidth="1"/>
    <col min="12292" max="12293" width="18.7109375" style="92" customWidth="1"/>
    <col min="12294" max="12544" width="9.140625" style="92"/>
    <col min="12545" max="12545" width="35.140625" style="92" customWidth="1"/>
    <col min="12546" max="12547" width="13.7109375" style="92" customWidth="1"/>
    <col min="12548" max="12549" width="18.7109375" style="92" customWidth="1"/>
    <col min="12550" max="12800" width="9.140625" style="92"/>
    <col min="12801" max="12801" width="35.140625" style="92" customWidth="1"/>
    <col min="12802" max="12803" width="13.7109375" style="92" customWidth="1"/>
    <col min="12804" max="12805" width="18.7109375" style="92" customWidth="1"/>
    <col min="12806" max="13056" width="9.140625" style="92"/>
    <col min="13057" max="13057" width="35.140625" style="92" customWidth="1"/>
    <col min="13058" max="13059" width="13.7109375" style="92" customWidth="1"/>
    <col min="13060" max="13061" width="18.7109375" style="92" customWidth="1"/>
    <col min="13062" max="13312" width="9.140625" style="92"/>
    <col min="13313" max="13313" width="35.140625" style="92" customWidth="1"/>
    <col min="13314" max="13315" width="13.7109375" style="92" customWidth="1"/>
    <col min="13316" max="13317" width="18.7109375" style="92" customWidth="1"/>
    <col min="13318" max="13568" width="9.140625" style="92"/>
    <col min="13569" max="13569" width="35.140625" style="92" customWidth="1"/>
    <col min="13570" max="13571" width="13.7109375" style="92" customWidth="1"/>
    <col min="13572" max="13573" width="18.7109375" style="92" customWidth="1"/>
    <col min="13574" max="13824" width="9.140625" style="92"/>
    <col min="13825" max="13825" width="35.140625" style="92" customWidth="1"/>
    <col min="13826" max="13827" width="13.7109375" style="92" customWidth="1"/>
    <col min="13828" max="13829" width="18.7109375" style="92" customWidth="1"/>
    <col min="13830" max="14080" width="9.140625" style="92"/>
    <col min="14081" max="14081" width="35.140625" style="92" customWidth="1"/>
    <col min="14082" max="14083" width="13.7109375" style="92" customWidth="1"/>
    <col min="14084" max="14085" width="18.7109375" style="92" customWidth="1"/>
    <col min="14086" max="14336" width="9.140625" style="92"/>
    <col min="14337" max="14337" width="35.140625" style="92" customWidth="1"/>
    <col min="14338" max="14339" width="13.7109375" style="92" customWidth="1"/>
    <col min="14340" max="14341" width="18.7109375" style="92" customWidth="1"/>
    <col min="14342" max="14592" width="9.140625" style="92"/>
    <col min="14593" max="14593" width="35.140625" style="92" customWidth="1"/>
    <col min="14594" max="14595" width="13.7109375" style="92" customWidth="1"/>
    <col min="14596" max="14597" width="18.7109375" style="92" customWidth="1"/>
    <col min="14598" max="14848" width="9.140625" style="92"/>
    <col min="14849" max="14849" width="35.140625" style="92" customWidth="1"/>
    <col min="14850" max="14851" width="13.7109375" style="92" customWidth="1"/>
    <col min="14852" max="14853" width="18.7109375" style="92" customWidth="1"/>
    <col min="14854" max="15104" width="9.140625" style="92"/>
    <col min="15105" max="15105" width="35.140625" style="92" customWidth="1"/>
    <col min="15106" max="15107" width="13.7109375" style="92" customWidth="1"/>
    <col min="15108" max="15109" width="18.7109375" style="92" customWidth="1"/>
    <col min="15110" max="15360" width="9.140625" style="92"/>
    <col min="15361" max="15361" width="35.140625" style="92" customWidth="1"/>
    <col min="15362" max="15363" width="13.7109375" style="92" customWidth="1"/>
    <col min="15364" max="15365" width="18.7109375" style="92" customWidth="1"/>
    <col min="15366" max="15616" width="9.140625" style="92"/>
    <col min="15617" max="15617" width="35.140625" style="92" customWidth="1"/>
    <col min="15618" max="15619" width="13.7109375" style="92" customWidth="1"/>
    <col min="15620" max="15621" width="18.7109375" style="92" customWidth="1"/>
    <col min="15622" max="15872" width="9.140625" style="92"/>
    <col min="15873" max="15873" width="35.140625" style="92" customWidth="1"/>
    <col min="15874" max="15875" width="13.7109375" style="92" customWidth="1"/>
    <col min="15876" max="15877" width="18.7109375" style="92" customWidth="1"/>
    <col min="15878" max="16128" width="9.140625" style="92"/>
    <col min="16129" max="16129" width="35.140625" style="92" customWidth="1"/>
    <col min="16130" max="16131" width="13.7109375" style="92" customWidth="1"/>
    <col min="16132" max="16133" width="18.7109375" style="92" customWidth="1"/>
    <col min="16134" max="16384" width="9.140625" style="92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399</v>
      </c>
      <c r="B3" s="291"/>
      <c r="C3" s="291"/>
      <c r="D3" s="291"/>
      <c r="E3" s="291"/>
      <c r="F3" s="291"/>
    </row>
    <row r="4" spans="1:6">
      <c r="A4" s="204" t="s">
        <v>72</v>
      </c>
      <c r="B4" s="290" t="s">
        <v>73</v>
      </c>
      <c r="C4" s="291"/>
      <c r="D4" s="291"/>
      <c r="E4" s="291"/>
      <c r="F4" s="291"/>
    </row>
    <row r="5" spans="1:6">
      <c r="A5" s="204" t="s">
        <v>396</v>
      </c>
      <c r="B5" s="290" t="s">
        <v>287</v>
      </c>
      <c r="C5" s="291"/>
      <c r="D5" s="291"/>
      <c r="E5" s="291"/>
      <c r="F5" s="291"/>
    </row>
    <row r="6" spans="1:6">
      <c r="A6" s="204" t="s">
        <v>294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7150</v>
      </c>
      <c r="C16" s="207">
        <v>2.1279699999999999</v>
      </c>
      <c r="D16" s="207">
        <v>89.18</v>
      </c>
      <c r="E16" s="207">
        <v>86</v>
      </c>
    </row>
    <row r="17" spans="1:5">
      <c r="A17" s="205" t="s">
        <v>89</v>
      </c>
      <c r="B17" s="207">
        <v>44</v>
      </c>
      <c r="C17" s="207">
        <v>1.3100000000000001E-2</v>
      </c>
      <c r="D17" s="207">
        <v>0.55000000000000004</v>
      </c>
      <c r="E17" s="207">
        <v>0.53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265</v>
      </c>
      <c r="C23" s="207">
        <v>7.8869999999999996E-2</v>
      </c>
      <c r="D23" s="207">
        <v>3.31</v>
      </c>
      <c r="E23" s="207">
        <v>3.19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0</v>
      </c>
      <c r="C25" s="207">
        <v>0</v>
      </c>
      <c r="D25" s="207">
        <v>0</v>
      </c>
      <c r="E25" s="207">
        <v>0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7459</v>
      </c>
      <c r="C27" s="208">
        <v>2.2199399999999998</v>
      </c>
      <c r="D27" s="208">
        <v>93.04</v>
      </c>
      <c r="E27" s="208">
        <v>89.72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223.77</v>
      </c>
      <c r="C30" s="207">
        <v>6.6600000000000006E-2</v>
      </c>
      <c r="D30" s="207">
        <v>2.79</v>
      </c>
      <c r="E30" s="207">
        <v>2.69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254.52</v>
      </c>
      <c r="C38" s="207">
        <v>7.5749999999999998E-2</v>
      </c>
      <c r="D38" s="207">
        <v>3.17</v>
      </c>
      <c r="E38" s="207">
        <v>3.06</v>
      </c>
    </row>
    <row r="39" spans="1:5">
      <c r="A39" s="204" t="s">
        <v>119</v>
      </c>
      <c r="B39" s="208">
        <v>478.29</v>
      </c>
      <c r="C39" s="208">
        <v>0.14235</v>
      </c>
      <c r="D39" s="208">
        <v>5.96</v>
      </c>
      <c r="E39" s="208">
        <v>5.75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80.39</v>
      </c>
      <c r="C41" s="207">
        <v>0.02</v>
      </c>
      <c r="D41" s="207">
        <v>1</v>
      </c>
      <c r="E41" s="207">
        <v>0.97</v>
      </c>
    </row>
    <row r="42" spans="1:5">
      <c r="A42" s="204" t="s">
        <v>121</v>
      </c>
      <c r="B42" s="208">
        <v>80.39</v>
      </c>
      <c r="C42" s="208">
        <v>0.02</v>
      </c>
      <c r="D42" s="208">
        <v>1</v>
      </c>
      <c r="E42" s="208">
        <v>0.97</v>
      </c>
    </row>
    <row r="43" spans="1:5">
      <c r="A43" s="204" t="s">
        <v>122</v>
      </c>
      <c r="B43" s="208">
        <v>8017.68</v>
      </c>
      <c r="C43" s="208">
        <v>2.3822899999999998</v>
      </c>
      <c r="D43" s="208">
        <v>100</v>
      </c>
      <c r="E43" s="208">
        <v>96.44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204" t="s">
        <v>127</v>
      </c>
      <c r="B48" s="208">
        <v>0</v>
      </c>
      <c r="C48" s="208">
        <v>0</v>
      </c>
      <c r="D48" s="208">
        <v>0</v>
      </c>
      <c r="E48" s="208">
        <v>0</v>
      </c>
    </row>
    <row r="49" spans="1:5">
      <c r="A49" s="290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20.059999999999999</v>
      </c>
      <c r="C51" s="207">
        <v>5.9699999999999996E-3</v>
      </c>
      <c r="D51" s="207">
        <v>0.25</v>
      </c>
      <c r="E51" s="207">
        <v>0.24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204" t="s">
        <v>132</v>
      </c>
      <c r="B54" s="208">
        <v>20.059999999999999</v>
      </c>
      <c r="C54" s="208">
        <v>5.9699999999999996E-3</v>
      </c>
      <c r="D54" s="208">
        <v>0.25</v>
      </c>
      <c r="E54" s="208">
        <v>0.24</v>
      </c>
    </row>
    <row r="55" spans="1:5">
      <c r="A55" s="204" t="s">
        <v>133</v>
      </c>
      <c r="B55" s="208">
        <v>20.059999999999999</v>
      </c>
      <c r="C55" s="208">
        <v>5.9699999999999996E-3</v>
      </c>
      <c r="D55" s="208">
        <v>0.25</v>
      </c>
      <c r="E55" s="208">
        <v>0.24</v>
      </c>
    </row>
    <row r="56" spans="1:5">
      <c r="A56" s="204" t="s">
        <v>134</v>
      </c>
      <c r="B56" s="208">
        <v>8037.7400000000007</v>
      </c>
      <c r="C56" s="208">
        <v>2.3882599999999998</v>
      </c>
      <c r="D56" s="208">
        <v>100.25</v>
      </c>
      <c r="E56" s="208">
        <v>96.68</v>
      </c>
    </row>
    <row r="57" spans="1:5">
      <c r="A57" s="290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276</v>
      </c>
      <c r="C59" s="207">
        <v>8.2140000000000005E-2</v>
      </c>
      <c r="D59" s="207">
        <v>3.44</v>
      </c>
      <c r="E59" s="207">
        <v>3.32</v>
      </c>
    </row>
    <row r="60" spans="1:5">
      <c r="A60" s="204" t="s">
        <v>282</v>
      </c>
      <c r="B60" s="208">
        <v>276</v>
      </c>
      <c r="C60" s="208">
        <v>8.2140000000000005E-2</v>
      </c>
      <c r="D60" s="208">
        <v>3.44</v>
      </c>
      <c r="E60" s="208">
        <v>3.32</v>
      </c>
    </row>
    <row r="61" spans="1:5">
      <c r="A61" s="204" t="s">
        <v>140</v>
      </c>
      <c r="B61" s="208">
        <v>8313.7400000000016</v>
      </c>
      <c r="C61" s="208">
        <v>2.4704000000000002</v>
      </c>
      <c r="D61" s="208">
        <v>103.69</v>
      </c>
      <c r="E61" s="208">
        <v>100</v>
      </c>
    </row>
    <row r="63" spans="1:5">
      <c r="A63" s="290" t="s">
        <v>51</v>
      </c>
      <c r="B63" s="291"/>
      <c r="C63" s="291"/>
      <c r="D63" s="291"/>
      <c r="E63" s="29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4" width="13.140625" style="2"/>
    <col min="255" max="255" width="56.42578125" style="2" customWidth="1"/>
    <col min="256" max="256" width="14.42578125" style="2" customWidth="1"/>
    <col min="257" max="257" width="11.7109375" style="2" customWidth="1"/>
    <col min="258" max="258" width="9.85546875" style="2" customWidth="1"/>
    <col min="259" max="510" width="13.140625" style="2"/>
    <col min="511" max="511" width="56.42578125" style="2" customWidth="1"/>
    <col min="512" max="512" width="14.42578125" style="2" customWidth="1"/>
    <col min="513" max="513" width="11.7109375" style="2" customWidth="1"/>
    <col min="514" max="514" width="9.85546875" style="2" customWidth="1"/>
    <col min="515" max="766" width="13.140625" style="2"/>
    <col min="767" max="767" width="56.42578125" style="2" customWidth="1"/>
    <col min="768" max="768" width="14.42578125" style="2" customWidth="1"/>
    <col min="769" max="769" width="11.7109375" style="2" customWidth="1"/>
    <col min="770" max="770" width="9.85546875" style="2" customWidth="1"/>
    <col min="771" max="1022" width="13.140625" style="2"/>
    <col min="1023" max="1023" width="56.42578125" style="2" customWidth="1"/>
    <col min="1024" max="1024" width="14.42578125" style="2" customWidth="1"/>
    <col min="1025" max="1025" width="11.7109375" style="2" customWidth="1"/>
    <col min="1026" max="1026" width="9.85546875" style="2" customWidth="1"/>
    <col min="1027" max="1278" width="13.140625" style="2"/>
    <col min="1279" max="1279" width="56.42578125" style="2" customWidth="1"/>
    <col min="1280" max="1280" width="14.42578125" style="2" customWidth="1"/>
    <col min="1281" max="1281" width="11.7109375" style="2" customWidth="1"/>
    <col min="1282" max="1282" width="9.85546875" style="2" customWidth="1"/>
    <col min="1283" max="1534" width="13.140625" style="2"/>
    <col min="1535" max="1535" width="56.42578125" style="2" customWidth="1"/>
    <col min="1536" max="1536" width="14.42578125" style="2" customWidth="1"/>
    <col min="1537" max="1537" width="11.7109375" style="2" customWidth="1"/>
    <col min="1538" max="1538" width="9.85546875" style="2" customWidth="1"/>
    <col min="1539" max="1790" width="13.140625" style="2"/>
    <col min="1791" max="1791" width="56.42578125" style="2" customWidth="1"/>
    <col min="1792" max="1792" width="14.42578125" style="2" customWidth="1"/>
    <col min="1793" max="1793" width="11.7109375" style="2" customWidth="1"/>
    <col min="1794" max="1794" width="9.85546875" style="2" customWidth="1"/>
    <col min="1795" max="2046" width="13.140625" style="2"/>
    <col min="2047" max="2047" width="56.42578125" style="2" customWidth="1"/>
    <col min="2048" max="2048" width="14.42578125" style="2" customWidth="1"/>
    <col min="2049" max="2049" width="11.7109375" style="2" customWidth="1"/>
    <col min="2050" max="2050" width="9.85546875" style="2" customWidth="1"/>
    <col min="2051" max="2302" width="13.140625" style="2"/>
    <col min="2303" max="2303" width="56.42578125" style="2" customWidth="1"/>
    <col min="2304" max="2304" width="14.42578125" style="2" customWidth="1"/>
    <col min="2305" max="2305" width="11.7109375" style="2" customWidth="1"/>
    <col min="2306" max="2306" width="9.85546875" style="2" customWidth="1"/>
    <col min="2307" max="2558" width="13.140625" style="2"/>
    <col min="2559" max="2559" width="56.42578125" style="2" customWidth="1"/>
    <col min="2560" max="2560" width="14.42578125" style="2" customWidth="1"/>
    <col min="2561" max="2561" width="11.7109375" style="2" customWidth="1"/>
    <col min="2562" max="2562" width="9.85546875" style="2" customWidth="1"/>
    <col min="2563" max="2814" width="13.140625" style="2"/>
    <col min="2815" max="2815" width="56.42578125" style="2" customWidth="1"/>
    <col min="2816" max="2816" width="14.42578125" style="2" customWidth="1"/>
    <col min="2817" max="2817" width="11.7109375" style="2" customWidth="1"/>
    <col min="2818" max="2818" width="9.85546875" style="2" customWidth="1"/>
    <col min="2819" max="3070" width="13.140625" style="2"/>
    <col min="3071" max="3071" width="56.42578125" style="2" customWidth="1"/>
    <col min="3072" max="3072" width="14.42578125" style="2" customWidth="1"/>
    <col min="3073" max="3073" width="11.7109375" style="2" customWidth="1"/>
    <col min="3074" max="3074" width="9.85546875" style="2" customWidth="1"/>
    <col min="3075" max="3326" width="13.140625" style="2"/>
    <col min="3327" max="3327" width="56.42578125" style="2" customWidth="1"/>
    <col min="3328" max="3328" width="14.42578125" style="2" customWidth="1"/>
    <col min="3329" max="3329" width="11.7109375" style="2" customWidth="1"/>
    <col min="3330" max="3330" width="9.85546875" style="2" customWidth="1"/>
    <col min="3331" max="3582" width="13.140625" style="2"/>
    <col min="3583" max="3583" width="56.42578125" style="2" customWidth="1"/>
    <col min="3584" max="3584" width="14.42578125" style="2" customWidth="1"/>
    <col min="3585" max="3585" width="11.7109375" style="2" customWidth="1"/>
    <col min="3586" max="3586" width="9.85546875" style="2" customWidth="1"/>
    <col min="3587" max="3838" width="13.140625" style="2"/>
    <col min="3839" max="3839" width="56.42578125" style="2" customWidth="1"/>
    <col min="3840" max="3840" width="14.42578125" style="2" customWidth="1"/>
    <col min="3841" max="3841" width="11.7109375" style="2" customWidth="1"/>
    <col min="3842" max="3842" width="9.85546875" style="2" customWidth="1"/>
    <col min="3843" max="4094" width="13.140625" style="2"/>
    <col min="4095" max="4095" width="56.42578125" style="2" customWidth="1"/>
    <col min="4096" max="4096" width="14.42578125" style="2" customWidth="1"/>
    <col min="4097" max="4097" width="11.7109375" style="2" customWidth="1"/>
    <col min="4098" max="4098" width="9.85546875" style="2" customWidth="1"/>
    <col min="4099" max="4350" width="13.140625" style="2"/>
    <col min="4351" max="4351" width="56.42578125" style="2" customWidth="1"/>
    <col min="4352" max="4352" width="14.42578125" style="2" customWidth="1"/>
    <col min="4353" max="4353" width="11.7109375" style="2" customWidth="1"/>
    <col min="4354" max="4354" width="9.85546875" style="2" customWidth="1"/>
    <col min="4355" max="4606" width="13.140625" style="2"/>
    <col min="4607" max="4607" width="56.42578125" style="2" customWidth="1"/>
    <col min="4608" max="4608" width="14.42578125" style="2" customWidth="1"/>
    <col min="4609" max="4609" width="11.7109375" style="2" customWidth="1"/>
    <col min="4610" max="4610" width="9.85546875" style="2" customWidth="1"/>
    <col min="4611" max="4862" width="13.140625" style="2"/>
    <col min="4863" max="4863" width="56.42578125" style="2" customWidth="1"/>
    <col min="4864" max="4864" width="14.42578125" style="2" customWidth="1"/>
    <col min="4865" max="4865" width="11.7109375" style="2" customWidth="1"/>
    <col min="4866" max="4866" width="9.85546875" style="2" customWidth="1"/>
    <col min="4867" max="5118" width="13.140625" style="2"/>
    <col min="5119" max="5119" width="56.42578125" style="2" customWidth="1"/>
    <col min="5120" max="5120" width="14.42578125" style="2" customWidth="1"/>
    <col min="5121" max="5121" width="11.7109375" style="2" customWidth="1"/>
    <col min="5122" max="5122" width="9.85546875" style="2" customWidth="1"/>
    <col min="5123" max="5374" width="13.140625" style="2"/>
    <col min="5375" max="5375" width="56.42578125" style="2" customWidth="1"/>
    <col min="5376" max="5376" width="14.42578125" style="2" customWidth="1"/>
    <col min="5377" max="5377" width="11.7109375" style="2" customWidth="1"/>
    <col min="5378" max="5378" width="9.85546875" style="2" customWidth="1"/>
    <col min="5379" max="5630" width="13.140625" style="2"/>
    <col min="5631" max="5631" width="56.42578125" style="2" customWidth="1"/>
    <col min="5632" max="5632" width="14.42578125" style="2" customWidth="1"/>
    <col min="5633" max="5633" width="11.7109375" style="2" customWidth="1"/>
    <col min="5634" max="5634" width="9.85546875" style="2" customWidth="1"/>
    <col min="5635" max="5886" width="13.140625" style="2"/>
    <col min="5887" max="5887" width="56.42578125" style="2" customWidth="1"/>
    <col min="5888" max="5888" width="14.42578125" style="2" customWidth="1"/>
    <col min="5889" max="5889" width="11.7109375" style="2" customWidth="1"/>
    <col min="5890" max="5890" width="9.85546875" style="2" customWidth="1"/>
    <col min="5891" max="6142" width="13.140625" style="2"/>
    <col min="6143" max="6143" width="56.42578125" style="2" customWidth="1"/>
    <col min="6144" max="6144" width="14.42578125" style="2" customWidth="1"/>
    <col min="6145" max="6145" width="11.7109375" style="2" customWidth="1"/>
    <col min="6146" max="6146" width="9.85546875" style="2" customWidth="1"/>
    <col min="6147" max="6398" width="13.140625" style="2"/>
    <col min="6399" max="6399" width="56.42578125" style="2" customWidth="1"/>
    <col min="6400" max="6400" width="14.42578125" style="2" customWidth="1"/>
    <col min="6401" max="6401" width="11.7109375" style="2" customWidth="1"/>
    <col min="6402" max="6402" width="9.85546875" style="2" customWidth="1"/>
    <col min="6403" max="6654" width="13.140625" style="2"/>
    <col min="6655" max="6655" width="56.42578125" style="2" customWidth="1"/>
    <col min="6656" max="6656" width="14.42578125" style="2" customWidth="1"/>
    <col min="6657" max="6657" width="11.7109375" style="2" customWidth="1"/>
    <col min="6658" max="6658" width="9.85546875" style="2" customWidth="1"/>
    <col min="6659" max="6910" width="13.140625" style="2"/>
    <col min="6911" max="6911" width="56.42578125" style="2" customWidth="1"/>
    <col min="6912" max="6912" width="14.42578125" style="2" customWidth="1"/>
    <col min="6913" max="6913" width="11.7109375" style="2" customWidth="1"/>
    <col min="6914" max="6914" width="9.85546875" style="2" customWidth="1"/>
    <col min="6915" max="7166" width="13.140625" style="2"/>
    <col min="7167" max="7167" width="56.42578125" style="2" customWidth="1"/>
    <col min="7168" max="7168" width="14.42578125" style="2" customWidth="1"/>
    <col min="7169" max="7169" width="11.7109375" style="2" customWidth="1"/>
    <col min="7170" max="7170" width="9.85546875" style="2" customWidth="1"/>
    <col min="7171" max="7422" width="13.140625" style="2"/>
    <col min="7423" max="7423" width="56.42578125" style="2" customWidth="1"/>
    <col min="7424" max="7424" width="14.42578125" style="2" customWidth="1"/>
    <col min="7425" max="7425" width="11.7109375" style="2" customWidth="1"/>
    <col min="7426" max="7426" width="9.85546875" style="2" customWidth="1"/>
    <col min="7427" max="7678" width="13.140625" style="2"/>
    <col min="7679" max="7679" width="56.42578125" style="2" customWidth="1"/>
    <col min="7680" max="7680" width="14.42578125" style="2" customWidth="1"/>
    <col min="7681" max="7681" width="11.7109375" style="2" customWidth="1"/>
    <col min="7682" max="7682" width="9.85546875" style="2" customWidth="1"/>
    <col min="7683" max="7934" width="13.140625" style="2"/>
    <col min="7935" max="7935" width="56.42578125" style="2" customWidth="1"/>
    <col min="7936" max="7936" width="14.42578125" style="2" customWidth="1"/>
    <col min="7937" max="7937" width="11.7109375" style="2" customWidth="1"/>
    <col min="7938" max="7938" width="9.85546875" style="2" customWidth="1"/>
    <col min="7939" max="8190" width="13.140625" style="2"/>
    <col min="8191" max="8191" width="56.42578125" style="2" customWidth="1"/>
    <col min="8192" max="8192" width="14.42578125" style="2" customWidth="1"/>
    <col min="8193" max="8193" width="11.7109375" style="2" customWidth="1"/>
    <col min="8194" max="8194" width="9.85546875" style="2" customWidth="1"/>
    <col min="8195" max="8446" width="13.140625" style="2"/>
    <col min="8447" max="8447" width="56.42578125" style="2" customWidth="1"/>
    <col min="8448" max="8448" width="14.42578125" style="2" customWidth="1"/>
    <col min="8449" max="8449" width="11.7109375" style="2" customWidth="1"/>
    <col min="8450" max="8450" width="9.85546875" style="2" customWidth="1"/>
    <col min="8451" max="8702" width="13.140625" style="2"/>
    <col min="8703" max="8703" width="56.42578125" style="2" customWidth="1"/>
    <col min="8704" max="8704" width="14.42578125" style="2" customWidth="1"/>
    <col min="8705" max="8705" width="11.7109375" style="2" customWidth="1"/>
    <col min="8706" max="8706" width="9.85546875" style="2" customWidth="1"/>
    <col min="8707" max="8958" width="13.140625" style="2"/>
    <col min="8959" max="8959" width="56.42578125" style="2" customWidth="1"/>
    <col min="8960" max="8960" width="14.42578125" style="2" customWidth="1"/>
    <col min="8961" max="8961" width="11.7109375" style="2" customWidth="1"/>
    <col min="8962" max="8962" width="9.85546875" style="2" customWidth="1"/>
    <col min="8963" max="9214" width="13.140625" style="2"/>
    <col min="9215" max="9215" width="56.42578125" style="2" customWidth="1"/>
    <col min="9216" max="9216" width="14.42578125" style="2" customWidth="1"/>
    <col min="9217" max="9217" width="11.7109375" style="2" customWidth="1"/>
    <col min="9218" max="9218" width="9.85546875" style="2" customWidth="1"/>
    <col min="9219" max="9470" width="13.140625" style="2"/>
    <col min="9471" max="9471" width="56.42578125" style="2" customWidth="1"/>
    <col min="9472" max="9472" width="14.42578125" style="2" customWidth="1"/>
    <col min="9473" max="9473" width="11.7109375" style="2" customWidth="1"/>
    <col min="9474" max="9474" width="9.85546875" style="2" customWidth="1"/>
    <col min="9475" max="9726" width="13.140625" style="2"/>
    <col min="9727" max="9727" width="56.42578125" style="2" customWidth="1"/>
    <col min="9728" max="9728" width="14.42578125" style="2" customWidth="1"/>
    <col min="9729" max="9729" width="11.7109375" style="2" customWidth="1"/>
    <col min="9730" max="9730" width="9.85546875" style="2" customWidth="1"/>
    <col min="9731" max="9982" width="13.140625" style="2"/>
    <col min="9983" max="9983" width="56.42578125" style="2" customWidth="1"/>
    <col min="9984" max="9984" width="14.42578125" style="2" customWidth="1"/>
    <col min="9985" max="9985" width="11.7109375" style="2" customWidth="1"/>
    <col min="9986" max="9986" width="9.85546875" style="2" customWidth="1"/>
    <col min="9987" max="10238" width="13.140625" style="2"/>
    <col min="10239" max="10239" width="56.42578125" style="2" customWidth="1"/>
    <col min="10240" max="10240" width="14.42578125" style="2" customWidth="1"/>
    <col min="10241" max="10241" width="11.7109375" style="2" customWidth="1"/>
    <col min="10242" max="10242" width="9.85546875" style="2" customWidth="1"/>
    <col min="10243" max="10494" width="13.140625" style="2"/>
    <col min="10495" max="10495" width="56.42578125" style="2" customWidth="1"/>
    <col min="10496" max="10496" width="14.42578125" style="2" customWidth="1"/>
    <col min="10497" max="10497" width="11.7109375" style="2" customWidth="1"/>
    <col min="10498" max="10498" width="9.85546875" style="2" customWidth="1"/>
    <col min="10499" max="10750" width="13.140625" style="2"/>
    <col min="10751" max="10751" width="56.42578125" style="2" customWidth="1"/>
    <col min="10752" max="10752" width="14.42578125" style="2" customWidth="1"/>
    <col min="10753" max="10753" width="11.7109375" style="2" customWidth="1"/>
    <col min="10754" max="10754" width="9.85546875" style="2" customWidth="1"/>
    <col min="10755" max="11006" width="13.140625" style="2"/>
    <col min="11007" max="11007" width="56.42578125" style="2" customWidth="1"/>
    <col min="11008" max="11008" width="14.42578125" style="2" customWidth="1"/>
    <col min="11009" max="11009" width="11.7109375" style="2" customWidth="1"/>
    <col min="11010" max="11010" width="9.85546875" style="2" customWidth="1"/>
    <col min="11011" max="11262" width="13.140625" style="2"/>
    <col min="11263" max="11263" width="56.42578125" style="2" customWidth="1"/>
    <col min="11264" max="11264" width="14.42578125" style="2" customWidth="1"/>
    <col min="11265" max="11265" width="11.7109375" style="2" customWidth="1"/>
    <col min="11266" max="11266" width="9.85546875" style="2" customWidth="1"/>
    <col min="11267" max="11518" width="13.140625" style="2"/>
    <col min="11519" max="11519" width="56.42578125" style="2" customWidth="1"/>
    <col min="11520" max="11520" width="14.42578125" style="2" customWidth="1"/>
    <col min="11521" max="11521" width="11.7109375" style="2" customWidth="1"/>
    <col min="11522" max="11522" width="9.85546875" style="2" customWidth="1"/>
    <col min="11523" max="11774" width="13.140625" style="2"/>
    <col min="11775" max="11775" width="56.42578125" style="2" customWidth="1"/>
    <col min="11776" max="11776" width="14.42578125" style="2" customWidth="1"/>
    <col min="11777" max="11777" width="11.7109375" style="2" customWidth="1"/>
    <col min="11778" max="11778" width="9.85546875" style="2" customWidth="1"/>
    <col min="11779" max="12030" width="13.140625" style="2"/>
    <col min="12031" max="12031" width="56.42578125" style="2" customWidth="1"/>
    <col min="12032" max="12032" width="14.42578125" style="2" customWidth="1"/>
    <col min="12033" max="12033" width="11.7109375" style="2" customWidth="1"/>
    <col min="12034" max="12034" width="9.85546875" style="2" customWidth="1"/>
    <col min="12035" max="12286" width="13.140625" style="2"/>
    <col min="12287" max="12287" width="56.42578125" style="2" customWidth="1"/>
    <col min="12288" max="12288" width="14.42578125" style="2" customWidth="1"/>
    <col min="12289" max="12289" width="11.7109375" style="2" customWidth="1"/>
    <col min="12290" max="12290" width="9.85546875" style="2" customWidth="1"/>
    <col min="12291" max="12542" width="13.140625" style="2"/>
    <col min="12543" max="12543" width="56.42578125" style="2" customWidth="1"/>
    <col min="12544" max="12544" width="14.42578125" style="2" customWidth="1"/>
    <col min="12545" max="12545" width="11.7109375" style="2" customWidth="1"/>
    <col min="12546" max="12546" width="9.85546875" style="2" customWidth="1"/>
    <col min="12547" max="12798" width="13.140625" style="2"/>
    <col min="12799" max="12799" width="56.42578125" style="2" customWidth="1"/>
    <col min="12800" max="12800" width="14.42578125" style="2" customWidth="1"/>
    <col min="12801" max="12801" width="11.7109375" style="2" customWidth="1"/>
    <col min="12802" max="12802" width="9.85546875" style="2" customWidth="1"/>
    <col min="12803" max="13054" width="13.140625" style="2"/>
    <col min="13055" max="13055" width="56.42578125" style="2" customWidth="1"/>
    <col min="13056" max="13056" width="14.42578125" style="2" customWidth="1"/>
    <col min="13057" max="13057" width="11.7109375" style="2" customWidth="1"/>
    <col min="13058" max="13058" width="9.85546875" style="2" customWidth="1"/>
    <col min="13059" max="13310" width="13.140625" style="2"/>
    <col min="13311" max="13311" width="56.42578125" style="2" customWidth="1"/>
    <col min="13312" max="13312" width="14.42578125" style="2" customWidth="1"/>
    <col min="13313" max="13313" width="11.7109375" style="2" customWidth="1"/>
    <col min="13314" max="13314" width="9.85546875" style="2" customWidth="1"/>
    <col min="13315" max="13566" width="13.140625" style="2"/>
    <col min="13567" max="13567" width="56.42578125" style="2" customWidth="1"/>
    <col min="13568" max="13568" width="14.42578125" style="2" customWidth="1"/>
    <col min="13569" max="13569" width="11.7109375" style="2" customWidth="1"/>
    <col min="13570" max="13570" width="9.85546875" style="2" customWidth="1"/>
    <col min="13571" max="13822" width="13.140625" style="2"/>
    <col min="13823" max="13823" width="56.42578125" style="2" customWidth="1"/>
    <col min="13824" max="13824" width="14.42578125" style="2" customWidth="1"/>
    <col min="13825" max="13825" width="11.7109375" style="2" customWidth="1"/>
    <col min="13826" max="13826" width="9.85546875" style="2" customWidth="1"/>
    <col min="13827" max="14078" width="13.140625" style="2"/>
    <col min="14079" max="14079" width="56.42578125" style="2" customWidth="1"/>
    <col min="14080" max="14080" width="14.42578125" style="2" customWidth="1"/>
    <col min="14081" max="14081" width="11.7109375" style="2" customWidth="1"/>
    <col min="14082" max="14082" width="9.85546875" style="2" customWidth="1"/>
    <col min="14083" max="14334" width="13.140625" style="2"/>
    <col min="14335" max="14335" width="56.42578125" style="2" customWidth="1"/>
    <col min="14336" max="14336" width="14.42578125" style="2" customWidth="1"/>
    <col min="14337" max="14337" width="11.7109375" style="2" customWidth="1"/>
    <col min="14338" max="14338" width="9.85546875" style="2" customWidth="1"/>
    <col min="14339" max="14590" width="13.140625" style="2"/>
    <col min="14591" max="14591" width="56.42578125" style="2" customWidth="1"/>
    <col min="14592" max="14592" width="14.42578125" style="2" customWidth="1"/>
    <col min="14593" max="14593" width="11.7109375" style="2" customWidth="1"/>
    <col min="14594" max="14594" width="9.85546875" style="2" customWidth="1"/>
    <col min="14595" max="14846" width="13.140625" style="2"/>
    <col min="14847" max="14847" width="56.42578125" style="2" customWidth="1"/>
    <col min="14848" max="14848" width="14.42578125" style="2" customWidth="1"/>
    <col min="14849" max="14849" width="11.7109375" style="2" customWidth="1"/>
    <col min="14850" max="14850" width="9.85546875" style="2" customWidth="1"/>
    <col min="14851" max="15102" width="13.140625" style="2"/>
    <col min="15103" max="15103" width="56.42578125" style="2" customWidth="1"/>
    <col min="15104" max="15104" width="14.42578125" style="2" customWidth="1"/>
    <col min="15105" max="15105" width="11.7109375" style="2" customWidth="1"/>
    <col min="15106" max="15106" width="9.85546875" style="2" customWidth="1"/>
    <col min="15107" max="15358" width="13.140625" style="2"/>
    <col min="15359" max="15359" width="56.42578125" style="2" customWidth="1"/>
    <col min="15360" max="15360" width="14.42578125" style="2" customWidth="1"/>
    <col min="15361" max="15361" width="11.7109375" style="2" customWidth="1"/>
    <col min="15362" max="15362" width="9.85546875" style="2" customWidth="1"/>
    <col min="15363" max="15614" width="13.140625" style="2"/>
    <col min="15615" max="15615" width="56.42578125" style="2" customWidth="1"/>
    <col min="15616" max="15616" width="14.42578125" style="2" customWidth="1"/>
    <col min="15617" max="15617" width="11.7109375" style="2" customWidth="1"/>
    <col min="15618" max="15618" width="9.85546875" style="2" customWidth="1"/>
    <col min="15619" max="15870" width="13.140625" style="2"/>
    <col min="15871" max="15871" width="56.42578125" style="2" customWidth="1"/>
    <col min="15872" max="15872" width="14.42578125" style="2" customWidth="1"/>
    <col min="15873" max="15873" width="11.7109375" style="2" customWidth="1"/>
    <col min="15874" max="15874" width="9.85546875" style="2" customWidth="1"/>
    <col min="15875" max="16126" width="13.140625" style="2"/>
    <col min="16127" max="16127" width="56.42578125" style="2" customWidth="1"/>
    <col min="16128" max="16128" width="14.42578125" style="2" customWidth="1"/>
    <col min="16129" max="16129" width="11.710937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302</v>
      </c>
      <c r="B2" s="1"/>
      <c r="C2" s="1"/>
      <c r="D2" s="1"/>
    </row>
    <row r="3" spans="1:4">
      <c r="A3" s="108" t="s">
        <v>309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4</v>
      </c>
    </row>
    <row r="6" spans="1:4">
      <c r="A6" s="6"/>
      <c r="B6" s="111" t="s">
        <v>5</v>
      </c>
      <c r="C6" s="8">
        <v>39934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9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800</v>
      </c>
      <c r="C10" s="117">
        <v>0.53</v>
      </c>
      <c r="D10" s="24">
        <v>0.73059638350057043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71.5</v>
      </c>
      <c r="C12" s="117">
        <v>0.05</v>
      </c>
      <c r="D12" s="24">
        <v>6.529705177536349E-2</v>
      </c>
    </row>
    <row r="13" spans="1:4" s="118" customFormat="1">
      <c r="A13" s="110" t="s">
        <v>308</v>
      </c>
      <c r="B13" s="117">
        <v>3.2820112318113055E-2</v>
      </c>
      <c r="C13" s="117">
        <v>0</v>
      </c>
      <c r="D13" s="24">
        <v>2.9972819207119902E-5</v>
      </c>
    </row>
    <row r="14" spans="1:4">
      <c r="A14" s="119" t="s">
        <v>205</v>
      </c>
      <c r="B14" s="120">
        <v>871.53282011231806</v>
      </c>
      <c r="C14" s="120">
        <v>0.58000000000000007</v>
      </c>
      <c r="D14" s="25">
        <v>0.79592340809514106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165</v>
      </c>
      <c r="C18" s="117">
        <v>0.11</v>
      </c>
      <c r="D18" s="24">
        <v>0.15068550409699266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27.6</v>
      </c>
      <c r="C20" s="117">
        <v>0.02</v>
      </c>
      <c r="D20" s="24">
        <v>2.5205575230769682E-2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192.6</v>
      </c>
      <c r="C24" s="134">
        <v>0.13</v>
      </c>
      <c r="D24" s="26">
        <v>0.17589107932776235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26.169015251091693</v>
      </c>
      <c r="C26" s="117">
        <v>0.02</v>
      </c>
      <c r="D26" s="24">
        <v>2.3898734877773581E-2</v>
      </c>
    </row>
    <row r="27" spans="1:4" s="118" customFormat="1">
      <c r="A27" s="110" t="s">
        <v>32</v>
      </c>
      <c r="B27" s="117">
        <v>26.169015251091693</v>
      </c>
      <c r="C27" s="117">
        <v>0.02</v>
      </c>
      <c r="D27" s="24">
        <v>2.3898734877773581E-2</v>
      </c>
    </row>
    <row r="28" spans="1:4" s="125" customFormat="1">
      <c r="A28" s="119" t="s">
        <v>33</v>
      </c>
      <c r="B28" s="120">
        <v>1090.3018353634097</v>
      </c>
      <c r="C28" s="120">
        <v>0.73000000000000009</v>
      </c>
      <c r="D28" s="25">
        <v>0.99571322230067705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1.094003743937102</v>
      </c>
      <c r="C33" s="117">
        <v>0</v>
      </c>
      <c r="D33" s="24">
        <v>9.9909397357066348E-4</v>
      </c>
    </row>
    <row r="34" spans="1:244" s="118" customFormat="1">
      <c r="A34" s="123" t="s">
        <v>39</v>
      </c>
      <c r="B34" s="124">
        <v>1.094003743937102</v>
      </c>
      <c r="C34" s="124">
        <v>0</v>
      </c>
      <c r="D34" s="26">
        <v>9.9909397357066348E-4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1.094003743937102</v>
      </c>
      <c r="C40" s="129">
        <v>0</v>
      </c>
      <c r="D40" s="28">
        <v>9.9909397357066348E-4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1091.3958391073468</v>
      </c>
      <c r="C41" s="120">
        <v>0.73000000000000009</v>
      </c>
      <c r="D41" s="25">
        <v>0.99671231627424772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3.287683725752567E-3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3.287683725752567E-3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1094.9958391073467</v>
      </c>
      <c r="C46" s="131">
        <v>0.73000000000000009</v>
      </c>
      <c r="D46" s="132">
        <v>1.0000000000000002</v>
      </c>
    </row>
    <row r="47" spans="1:244">
      <c r="A47" s="133" t="str">
        <f>[8]Custeio!A86</f>
        <v>Elaboração: CONAB/DIGEM/SUINF/GECUP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5.140625" style="212" customWidth="1"/>
    <col min="2" max="3" width="13.7109375" style="212" customWidth="1"/>
    <col min="4" max="5" width="18.7109375" style="212" customWidth="1"/>
    <col min="6" max="256" width="9.140625" style="212"/>
    <col min="257" max="257" width="35.140625" style="212" customWidth="1"/>
    <col min="258" max="259" width="13.7109375" style="212" customWidth="1"/>
    <col min="260" max="261" width="18.7109375" style="212" customWidth="1"/>
    <col min="262" max="512" width="9.140625" style="212"/>
    <col min="513" max="513" width="35.140625" style="212" customWidth="1"/>
    <col min="514" max="515" width="13.7109375" style="212" customWidth="1"/>
    <col min="516" max="517" width="18.7109375" style="212" customWidth="1"/>
    <col min="518" max="768" width="9.140625" style="212"/>
    <col min="769" max="769" width="35.140625" style="212" customWidth="1"/>
    <col min="770" max="771" width="13.7109375" style="212" customWidth="1"/>
    <col min="772" max="773" width="18.7109375" style="212" customWidth="1"/>
    <col min="774" max="1024" width="9.140625" style="212"/>
    <col min="1025" max="1025" width="35.140625" style="212" customWidth="1"/>
    <col min="1026" max="1027" width="13.7109375" style="212" customWidth="1"/>
    <col min="1028" max="1029" width="18.7109375" style="212" customWidth="1"/>
    <col min="1030" max="1280" width="9.140625" style="212"/>
    <col min="1281" max="1281" width="35.140625" style="212" customWidth="1"/>
    <col min="1282" max="1283" width="13.7109375" style="212" customWidth="1"/>
    <col min="1284" max="1285" width="18.7109375" style="212" customWidth="1"/>
    <col min="1286" max="1536" width="9.140625" style="212"/>
    <col min="1537" max="1537" width="35.140625" style="212" customWidth="1"/>
    <col min="1538" max="1539" width="13.7109375" style="212" customWidth="1"/>
    <col min="1540" max="1541" width="18.7109375" style="212" customWidth="1"/>
    <col min="1542" max="1792" width="9.140625" style="212"/>
    <col min="1793" max="1793" width="35.140625" style="212" customWidth="1"/>
    <col min="1794" max="1795" width="13.7109375" style="212" customWidth="1"/>
    <col min="1796" max="1797" width="18.7109375" style="212" customWidth="1"/>
    <col min="1798" max="2048" width="9.140625" style="212"/>
    <col min="2049" max="2049" width="35.140625" style="212" customWidth="1"/>
    <col min="2050" max="2051" width="13.7109375" style="212" customWidth="1"/>
    <col min="2052" max="2053" width="18.7109375" style="212" customWidth="1"/>
    <col min="2054" max="2304" width="9.140625" style="212"/>
    <col min="2305" max="2305" width="35.140625" style="212" customWidth="1"/>
    <col min="2306" max="2307" width="13.7109375" style="212" customWidth="1"/>
    <col min="2308" max="2309" width="18.7109375" style="212" customWidth="1"/>
    <col min="2310" max="2560" width="9.140625" style="212"/>
    <col min="2561" max="2561" width="35.140625" style="212" customWidth="1"/>
    <col min="2562" max="2563" width="13.7109375" style="212" customWidth="1"/>
    <col min="2564" max="2565" width="18.7109375" style="212" customWidth="1"/>
    <col min="2566" max="2816" width="9.140625" style="212"/>
    <col min="2817" max="2817" width="35.140625" style="212" customWidth="1"/>
    <col min="2818" max="2819" width="13.7109375" style="212" customWidth="1"/>
    <col min="2820" max="2821" width="18.7109375" style="212" customWidth="1"/>
    <col min="2822" max="3072" width="9.140625" style="212"/>
    <col min="3073" max="3073" width="35.140625" style="212" customWidth="1"/>
    <col min="3074" max="3075" width="13.7109375" style="212" customWidth="1"/>
    <col min="3076" max="3077" width="18.7109375" style="212" customWidth="1"/>
    <col min="3078" max="3328" width="9.140625" style="212"/>
    <col min="3329" max="3329" width="35.140625" style="212" customWidth="1"/>
    <col min="3330" max="3331" width="13.7109375" style="212" customWidth="1"/>
    <col min="3332" max="3333" width="18.7109375" style="212" customWidth="1"/>
    <col min="3334" max="3584" width="9.140625" style="212"/>
    <col min="3585" max="3585" width="35.140625" style="212" customWidth="1"/>
    <col min="3586" max="3587" width="13.7109375" style="212" customWidth="1"/>
    <col min="3588" max="3589" width="18.7109375" style="212" customWidth="1"/>
    <col min="3590" max="3840" width="9.140625" style="212"/>
    <col min="3841" max="3841" width="35.140625" style="212" customWidth="1"/>
    <col min="3842" max="3843" width="13.7109375" style="212" customWidth="1"/>
    <col min="3844" max="3845" width="18.7109375" style="212" customWidth="1"/>
    <col min="3846" max="4096" width="9.140625" style="212"/>
    <col min="4097" max="4097" width="35.140625" style="212" customWidth="1"/>
    <col min="4098" max="4099" width="13.7109375" style="212" customWidth="1"/>
    <col min="4100" max="4101" width="18.7109375" style="212" customWidth="1"/>
    <col min="4102" max="4352" width="9.140625" style="212"/>
    <col min="4353" max="4353" width="35.140625" style="212" customWidth="1"/>
    <col min="4354" max="4355" width="13.7109375" style="212" customWidth="1"/>
    <col min="4356" max="4357" width="18.7109375" style="212" customWidth="1"/>
    <col min="4358" max="4608" width="9.140625" style="212"/>
    <col min="4609" max="4609" width="35.140625" style="212" customWidth="1"/>
    <col min="4610" max="4611" width="13.7109375" style="212" customWidth="1"/>
    <col min="4612" max="4613" width="18.7109375" style="212" customWidth="1"/>
    <col min="4614" max="4864" width="9.140625" style="212"/>
    <col min="4865" max="4865" width="35.140625" style="212" customWidth="1"/>
    <col min="4866" max="4867" width="13.7109375" style="212" customWidth="1"/>
    <col min="4868" max="4869" width="18.7109375" style="212" customWidth="1"/>
    <col min="4870" max="5120" width="9.140625" style="212"/>
    <col min="5121" max="5121" width="35.140625" style="212" customWidth="1"/>
    <col min="5122" max="5123" width="13.7109375" style="212" customWidth="1"/>
    <col min="5124" max="5125" width="18.7109375" style="212" customWidth="1"/>
    <col min="5126" max="5376" width="9.140625" style="212"/>
    <col min="5377" max="5377" width="35.140625" style="212" customWidth="1"/>
    <col min="5378" max="5379" width="13.7109375" style="212" customWidth="1"/>
    <col min="5380" max="5381" width="18.7109375" style="212" customWidth="1"/>
    <col min="5382" max="5632" width="9.140625" style="212"/>
    <col min="5633" max="5633" width="35.140625" style="212" customWidth="1"/>
    <col min="5634" max="5635" width="13.7109375" style="212" customWidth="1"/>
    <col min="5636" max="5637" width="18.7109375" style="212" customWidth="1"/>
    <col min="5638" max="5888" width="9.140625" style="212"/>
    <col min="5889" max="5889" width="35.140625" style="212" customWidth="1"/>
    <col min="5890" max="5891" width="13.7109375" style="212" customWidth="1"/>
    <col min="5892" max="5893" width="18.7109375" style="212" customWidth="1"/>
    <col min="5894" max="6144" width="9.140625" style="212"/>
    <col min="6145" max="6145" width="35.140625" style="212" customWidth="1"/>
    <col min="6146" max="6147" width="13.7109375" style="212" customWidth="1"/>
    <col min="6148" max="6149" width="18.7109375" style="212" customWidth="1"/>
    <col min="6150" max="6400" width="9.140625" style="212"/>
    <col min="6401" max="6401" width="35.140625" style="212" customWidth="1"/>
    <col min="6402" max="6403" width="13.7109375" style="212" customWidth="1"/>
    <col min="6404" max="6405" width="18.7109375" style="212" customWidth="1"/>
    <col min="6406" max="6656" width="9.140625" style="212"/>
    <col min="6657" max="6657" width="35.140625" style="212" customWidth="1"/>
    <col min="6658" max="6659" width="13.7109375" style="212" customWidth="1"/>
    <col min="6660" max="6661" width="18.7109375" style="212" customWidth="1"/>
    <col min="6662" max="6912" width="9.140625" style="212"/>
    <col min="6913" max="6913" width="35.140625" style="212" customWidth="1"/>
    <col min="6914" max="6915" width="13.7109375" style="212" customWidth="1"/>
    <col min="6916" max="6917" width="18.7109375" style="212" customWidth="1"/>
    <col min="6918" max="7168" width="9.140625" style="212"/>
    <col min="7169" max="7169" width="35.140625" style="212" customWidth="1"/>
    <col min="7170" max="7171" width="13.7109375" style="212" customWidth="1"/>
    <col min="7172" max="7173" width="18.7109375" style="212" customWidth="1"/>
    <col min="7174" max="7424" width="9.140625" style="212"/>
    <col min="7425" max="7425" width="35.140625" style="212" customWidth="1"/>
    <col min="7426" max="7427" width="13.7109375" style="212" customWidth="1"/>
    <col min="7428" max="7429" width="18.7109375" style="212" customWidth="1"/>
    <col min="7430" max="7680" width="9.140625" style="212"/>
    <col min="7681" max="7681" width="35.140625" style="212" customWidth="1"/>
    <col min="7682" max="7683" width="13.7109375" style="212" customWidth="1"/>
    <col min="7684" max="7685" width="18.7109375" style="212" customWidth="1"/>
    <col min="7686" max="7936" width="9.140625" style="212"/>
    <col min="7937" max="7937" width="35.140625" style="212" customWidth="1"/>
    <col min="7938" max="7939" width="13.7109375" style="212" customWidth="1"/>
    <col min="7940" max="7941" width="18.7109375" style="212" customWidth="1"/>
    <col min="7942" max="8192" width="9.140625" style="212"/>
    <col min="8193" max="8193" width="35.140625" style="212" customWidth="1"/>
    <col min="8194" max="8195" width="13.7109375" style="212" customWidth="1"/>
    <col min="8196" max="8197" width="18.7109375" style="212" customWidth="1"/>
    <col min="8198" max="8448" width="9.140625" style="212"/>
    <col min="8449" max="8449" width="35.140625" style="212" customWidth="1"/>
    <col min="8450" max="8451" width="13.7109375" style="212" customWidth="1"/>
    <col min="8452" max="8453" width="18.7109375" style="212" customWidth="1"/>
    <col min="8454" max="8704" width="9.140625" style="212"/>
    <col min="8705" max="8705" width="35.140625" style="212" customWidth="1"/>
    <col min="8706" max="8707" width="13.7109375" style="212" customWidth="1"/>
    <col min="8708" max="8709" width="18.7109375" style="212" customWidth="1"/>
    <col min="8710" max="8960" width="9.140625" style="212"/>
    <col min="8961" max="8961" width="35.140625" style="212" customWidth="1"/>
    <col min="8962" max="8963" width="13.7109375" style="212" customWidth="1"/>
    <col min="8964" max="8965" width="18.7109375" style="212" customWidth="1"/>
    <col min="8966" max="9216" width="9.140625" style="212"/>
    <col min="9217" max="9217" width="35.140625" style="212" customWidth="1"/>
    <col min="9218" max="9219" width="13.7109375" style="212" customWidth="1"/>
    <col min="9220" max="9221" width="18.7109375" style="212" customWidth="1"/>
    <col min="9222" max="9472" width="9.140625" style="212"/>
    <col min="9473" max="9473" width="35.140625" style="212" customWidth="1"/>
    <col min="9474" max="9475" width="13.7109375" style="212" customWidth="1"/>
    <col min="9476" max="9477" width="18.7109375" style="212" customWidth="1"/>
    <col min="9478" max="9728" width="9.140625" style="212"/>
    <col min="9729" max="9729" width="35.140625" style="212" customWidth="1"/>
    <col min="9730" max="9731" width="13.7109375" style="212" customWidth="1"/>
    <col min="9732" max="9733" width="18.7109375" style="212" customWidth="1"/>
    <col min="9734" max="9984" width="9.140625" style="212"/>
    <col min="9985" max="9985" width="35.140625" style="212" customWidth="1"/>
    <col min="9986" max="9987" width="13.7109375" style="212" customWidth="1"/>
    <col min="9988" max="9989" width="18.7109375" style="212" customWidth="1"/>
    <col min="9990" max="10240" width="9.140625" style="212"/>
    <col min="10241" max="10241" width="35.140625" style="212" customWidth="1"/>
    <col min="10242" max="10243" width="13.7109375" style="212" customWidth="1"/>
    <col min="10244" max="10245" width="18.7109375" style="212" customWidth="1"/>
    <col min="10246" max="10496" width="9.140625" style="212"/>
    <col min="10497" max="10497" width="35.140625" style="212" customWidth="1"/>
    <col min="10498" max="10499" width="13.7109375" style="212" customWidth="1"/>
    <col min="10500" max="10501" width="18.7109375" style="212" customWidth="1"/>
    <col min="10502" max="10752" width="9.140625" style="212"/>
    <col min="10753" max="10753" width="35.140625" style="212" customWidth="1"/>
    <col min="10754" max="10755" width="13.7109375" style="212" customWidth="1"/>
    <col min="10756" max="10757" width="18.7109375" style="212" customWidth="1"/>
    <col min="10758" max="11008" width="9.140625" style="212"/>
    <col min="11009" max="11009" width="35.140625" style="212" customWidth="1"/>
    <col min="11010" max="11011" width="13.7109375" style="212" customWidth="1"/>
    <col min="11012" max="11013" width="18.7109375" style="212" customWidth="1"/>
    <col min="11014" max="11264" width="9.140625" style="212"/>
    <col min="11265" max="11265" width="35.140625" style="212" customWidth="1"/>
    <col min="11266" max="11267" width="13.7109375" style="212" customWidth="1"/>
    <col min="11268" max="11269" width="18.7109375" style="212" customWidth="1"/>
    <col min="11270" max="11520" width="9.140625" style="212"/>
    <col min="11521" max="11521" width="35.140625" style="212" customWidth="1"/>
    <col min="11522" max="11523" width="13.7109375" style="212" customWidth="1"/>
    <col min="11524" max="11525" width="18.7109375" style="212" customWidth="1"/>
    <col min="11526" max="11776" width="9.140625" style="212"/>
    <col min="11777" max="11777" width="35.140625" style="212" customWidth="1"/>
    <col min="11778" max="11779" width="13.7109375" style="212" customWidth="1"/>
    <col min="11780" max="11781" width="18.7109375" style="212" customWidth="1"/>
    <col min="11782" max="12032" width="9.140625" style="212"/>
    <col min="12033" max="12033" width="35.140625" style="212" customWidth="1"/>
    <col min="12034" max="12035" width="13.7109375" style="212" customWidth="1"/>
    <col min="12036" max="12037" width="18.7109375" style="212" customWidth="1"/>
    <col min="12038" max="12288" width="9.140625" style="212"/>
    <col min="12289" max="12289" width="35.140625" style="212" customWidth="1"/>
    <col min="12290" max="12291" width="13.7109375" style="212" customWidth="1"/>
    <col min="12292" max="12293" width="18.7109375" style="212" customWidth="1"/>
    <col min="12294" max="12544" width="9.140625" style="212"/>
    <col min="12545" max="12545" width="35.140625" style="212" customWidth="1"/>
    <col min="12546" max="12547" width="13.7109375" style="212" customWidth="1"/>
    <col min="12548" max="12549" width="18.7109375" style="212" customWidth="1"/>
    <col min="12550" max="12800" width="9.140625" style="212"/>
    <col min="12801" max="12801" width="35.140625" style="212" customWidth="1"/>
    <col min="12802" max="12803" width="13.7109375" style="212" customWidth="1"/>
    <col min="12804" max="12805" width="18.7109375" style="212" customWidth="1"/>
    <col min="12806" max="13056" width="9.140625" style="212"/>
    <col min="13057" max="13057" width="35.140625" style="212" customWidth="1"/>
    <col min="13058" max="13059" width="13.7109375" style="212" customWidth="1"/>
    <col min="13060" max="13061" width="18.7109375" style="212" customWidth="1"/>
    <col min="13062" max="13312" width="9.140625" style="212"/>
    <col min="13313" max="13313" width="35.140625" style="212" customWidth="1"/>
    <col min="13314" max="13315" width="13.7109375" style="212" customWidth="1"/>
    <col min="13316" max="13317" width="18.7109375" style="212" customWidth="1"/>
    <col min="13318" max="13568" width="9.140625" style="212"/>
    <col min="13569" max="13569" width="35.140625" style="212" customWidth="1"/>
    <col min="13570" max="13571" width="13.7109375" style="212" customWidth="1"/>
    <col min="13572" max="13573" width="18.7109375" style="212" customWidth="1"/>
    <col min="13574" max="13824" width="9.140625" style="212"/>
    <col min="13825" max="13825" width="35.140625" style="212" customWidth="1"/>
    <col min="13826" max="13827" width="13.7109375" style="212" customWidth="1"/>
    <col min="13828" max="13829" width="18.7109375" style="212" customWidth="1"/>
    <col min="13830" max="14080" width="9.140625" style="212"/>
    <col min="14081" max="14081" width="35.140625" style="212" customWidth="1"/>
    <col min="14082" max="14083" width="13.7109375" style="212" customWidth="1"/>
    <col min="14084" max="14085" width="18.7109375" style="212" customWidth="1"/>
    <col min="14086" max="14336" width="9.140625" style="212"/>
    <col min="14337" max="14337" width="35.140625" style="212" customWidth="1"/>
    <col min="14338" max="14339" width="13.7109375" style="212" customWidth="1"/>
    <col min="14340" max="14341" width="18.7109375" style="212" customWidth="1"/>
    <col min="14342" max="14592" width="9.140625" style="212"/>
    <col min="14593" max="14593" width="35.140625" style="212" customWidth="1"/>
    <col min="14594" max="14595" width="13.7109375" style="212" customWidth="1"/>
    <col min="14596" max="14597" width="18.7109375" style="212" customWidth="1"/>
    <col min="14598" max="14848" width="9.140625" style="212"/>
    <col min="14849" max="14849" width="35.140625" style="212" customWidth="1"/>
    <col min="14850" max="14851" width="13.7109375" style="212" customWidth="1"/>
    <col min="14852" max="14853" width="18.7109375" style="212" customWidth="1"/>
    <col min="14854" max="15104" width="9.140625" style="212"/>
    <col min="15105" max="15105" width="35.140625" style="212" customWidth="1"/>
    <col min="15106" max="15107" width="13.7109375" style="212" customWidth="1"/>
    <col min="15108" max="15109" width="18.7109375" style="212" customWidth="1"/>
    <col min="15110" max="15360" width="9.140625" style="212"/>
    <col min="15361" max="15361" width="35.140625" style="212" customWidth="1"/>
    <col min="15362" max="15363" width="13.7109375" style="212" customWidth="1"/>
    <col min="15364" max="15365" width="18.7109375" style="212" customWidth="1"/>
    <col min="15366" max="15616" width="9.140625" style="212"/>
    <col min="15617" max="15617" width="35.140625" style="212" customWidth="1"/>
    <col min="15618" max="15619" width="13.7109375" style="212" customWidth="1"/>
    <col min="15620" max="15621" width="18.7109375" style="212" customWidth="1"/>
    <col min="15622" max="15872" width="9.140625" style="212"/>
    <col min="15873" max="15873" width="35.140625" style="212" customWidth="1"/>
    <col min="15874" max="15875" width="13.7109375" style="212" customWidth="1"/>
    <col min="15876" max="15877" width="18.7109375" style="212" customWidth="1"/>
    <col min="15878" max="16128" width="9.140625" style="212"/>
    <col min="16129" max="16129" width="35.140625" style="212" customWidth="1"/>
    <col min="16130" max="16131" width="13.7109375" style="212" customWidth="1"/>
    <col min="16132" max="16133" width="18.7109375" style="212" customWidth="1"/>
    <col min="16134" max="16384" width="9.140625" style="212"/>
  </cols>
  <sheetData>
    <row r="1" spans="1:7">
      <c r="A1" s="292" t="s">
        <v>291</v>
      </c>
      <c r="B1" s="293"/>
      <c r="C1" s="293"/>
      <c r="D1" s="293"/>
      <c r="E1" s="293"/>
      <c r="F1" s="293"/>
    </row>
    <row r="2" spans="1:7">
      <c r="A2" s="292" t="s">
        <v>290</v>
      </c>
      <c r="B2" s="293"/>
      <c r="C2" s="293"/>
      <c r="D2" s="293"/>
      <c r="E2" s="293"/>
      <c r="F2" s="293"/>
    </row>
    <row r="3" spans="1:7">
      <c r="A3" s="292" t="s">
        <v>413</v>
      </c>
      <c r="B3" s="293"/>
      <c r="C3" s="293"/>
      <c r="D3" s="293"/>
      <c r="E3" s="293"/>
      <c r="F3" s="293"/>
    </row>
    <row r="4" spans="1:7">
      <c r="A4" s="218" t="s">
        <v>72</v>
      </c>
      <c r="B4" s="292" t="s">
        <v>73</v>
      </c>
      <c r="C4" s="293"/>
      <c r="D4" s="293"/>
      <c r="E4" s="293"/>
      <c r="F4" s="293"/>
    </row>
    <row r="5" spans="1:7">
      <c r="A5" s="218" t="s">
        <v>408</v>
      </c>
      <c r="B5" s="292" t="s">
        <v>287</v>
      </c>
      <c r="C5" s="293"/>
      <c r="D5" s="293"/>
      <c r="E5" s="293"/>
      <c r="F5" s="293"/>
    </row>
    <row r="6" spans="1:7">
      <c r="A6" s="218" t="s">
        <v>294</v>
      </c>
      <c r="B6" s="219" t="s">
        <v>76</v>
      </c>
    </row>
    <row r="7" spans="1:7">
      <c r="A7" s="220" t="s">
        <v>7</v>
      </c>
      <c r="B7" s="220" t="s">
        <v>77</v>
      </c>
      <c r="C7" s="220" t="s">
        <v>78</v>
      </c>
      <c r="D7" s="220" t="s">
        <v>285</v>
      </c>
      <c r="E7" s="220" t="s">
        <v>284</v>
      </c>
      <c r="G7" s="212" t="s">
        <v>416</v>
      </c>
    </row>
    <row r="8" spans="1:7">
      <c r="A8" s="292" t="s">
        <v>283</v>
      </c>
      <c r="B8" s="293"/>
      <c r="C8" s="293"/>
      <c r="D8" s="293"/>
      <c r="E8" s="293"/>
    </row>
    <row r="9" spans="1:7">
      <c r="A9" s="219" t="s">
        <v>81</v>
      </c>
      <c r="B9" s="221">
        <v>0</v>
      </c>
      <c r="C9" s="221">
        <v>0</v>
      </c>
      <c r="D9" s="221">
        <v>0</v>
      </c>
      <c r="E9" s="221">
        <v>0</v>
      </c>
    </row>
    <row r="10" spans="1:7">
      <c r="A10" s="219" t="s">
        <v>82</v>
      </c>
      <c r="B10" s="221">
        <v>0</v>
      </c>
      <c r="C10" s="221">
        <v>0</v>
      </c>
      <c r="D10" s="221">
        <v>0</v>
      </c>
      <c r="E10" s="221">
        <v>0</v>
      </c>
    </row>
    <row r="11" spans="1:7">
      <c r="A11" s="219" t="s">
        <v>83</v>
      </c>
    </row>
    <row r="12" spans="1:7">
      <c r="A12" s="219" t="s">
        <v>84</v>
      </c>
      <c r="B12" s="221">
        <v>0</v>
      </c>
      <c r="C12" s="221">
        <v>0</v>
      </c>
      <c r="D12" s="221">
        <v>0</v>
      </c>
      <c r="E12" s="221">
        <v>0</v>
      </c>
    </row>
    <row r="13" spans="1:7">
      <c r="A13" s="219" t="s">
        <v>85</v>
      </c>
      <c r="B13" s="221">
        <v>0</v>
      </c>
      <c r="C13" s="221">
        <v>0</v>
      </c>
      <c r="D13" s="221">
        <v>0</v>
      </c>
      <c r="E13" s="221">
        <v>0</v>
      </c>
    </row>
    <row r="14" spans="1:7">
      <c r="A14" s="219" t="s">
        <v>86</v>
      </c>
      <c r="B14" s="221">
        <v>0</v>
      </c>
      <c r="C14" s="221">
        <v>0</v>
      </c>
      <c r="D14" s="221">
        <v>0</v>
      </c>
      <c r="E14" s="221">
        <v>0</v>
      </c>
    </row>
    <row r="15" spans="1:7">
      <c r="A15" s="219" t="s">
        <v>87</v>
      </c>
      <c r="B15" s="221">
        <v>0</v>
      </c>
      <c r="C15" s="221">
        <v>0</v>
      </c>
      <c r="D15" s="221">
        <v>0</v>
      </c>
      <c r="E15" s="221">
        <v>0</v>
      </c>
    </row>
    <row r="16" spans="1:7">
      <c r="A16" s="219" t="s">
        <v>241</v>
      </c>
      <c r="B16" s="221">
        <v>7150</v>
      </c>
      <c r="C16" s="221">
        <v>2.1279699999999999</v>
      </c>
      <c r="D16" s="221">
        <v>88.69</v>
      </c>
      <c r="E16" s="221">
        <v>77.87</v>
      </c>
    </row>
    <row r="17" spans="1:5">
      <c r="A17" s="219" t="s">
        <v>89</v>
      </c>
      <c r="B17" s="221">
        <v>48.48</v>
      </c>
      <c r="C17" s="221">
        <v>1.443E-2</v>
      </c>
      <c r="D17" s="221">
        <v>0.6</v>
      </c>
      <c r="E17" s="221">
        <v>0.53</v>
      </c>
    </row>
    <row r="18" spans="1:5">
      <c r="A18" s="219" t="s">
        <v>242</v>
      </c>
      <c r="B18" s="221">
        <v>0</v>
      </c>
      <c r="C18" s="221">
        <v>0</v>
      </c>
      <c r="D18" s="221">
        <v>0</v>
      </c>
      <c r="E18" s="221">
        <v>0</v>
      </c>
    </row>
    <row r="19" spans="1:5">
      <c r="A19" s="219" t="s">
        <v>91</v>
      </c>
      <c r="B19" s="221">
        <v>0</v>
      </c>
      <c r="C19" s="221">
        <v>0</v>
      </c>
      <c r="D19" s="221">
        <v>0</v>
      </c>
      <c r="E19" s="221">
        <v>0</v>
      </c>
    </row>
    <row r="20" spans="1:5">
      <c r="A20" s="219" t="s">
        <v>92</v>
      </c>
      <c r="B20" s="221">
        <v>0</v>
      </c>
      <c r="C20" s="221">
        <v>0</v>
      </c>
      <c r="D20" s="221">
        <v>0</v>
      </c>
      <c r="E20" s="221">
        <v>0</v>
      </c>
    </row>
    <row r="21" spans="1:5">
      <c r="A21" s="219" t="s">
        <v>243</v>
      </c>
      <c r="B21" s="221">
        <v>0</v>
      </c>
      <c r="C21" s="221">
        <v>0</v>
      </c>
      <c r="D21" s="221">
        <v>0</v>
      </c>
      <c r="E21" s="221">
        <v>0</v>
      </c>
    </row>
    <row r="22" spans="1:5">
      <c r="A22" s="219" t="s">
        <v>244</v>
      </c>
    </row>
    <row r="23" spans="1:5">
      <c r="A23" s="219" t="s">
        <v>245</v>
      </c>
      <c r="B23" s="221">
        <v>255</v>
      </c>
      <c r="C23" s="221">
        <v>7.5899999999999995E-2</v>
      </c>
      <c r="D23" s="221">
        <v>3.16</v>
      </c>
      <c r="E23" s="221">
        <v>2.78</v>
      </c>
    </row>
    <row r="24" spans="1:5">
      <c r="A24" s="219" t="s">
        <v>246</v>
      </c>
      <c r="B24" s="221">
        <v>0</v>
      </c>
      <c r="C24" s="221">
        <v>0</v>
      </c>
      <c r="D24" s="221">
        <v>0</v>
      </c>
      <c r="E24" s="221">
        <v>0</v>
      </c>
    </row>
    <row r="25" spans="1:5">
      <c r="A25" s="219" t="s">
        <v>247</v>
      </c>
      <c r="B25" s="221">
        <v>0</v>
      </c>
      <c r="C25" s="221">
        <v>0</v>
      </c>
      <c r="D25" s="221">
        <v>0</v>
      </c>
      <c r="E25" s="221">
        <v>0</v>
      </c>
    </row>
    <row r="26" spans="1:5">
      <c r="A26" s="219" t="s">
        <v>248</v>
      </c>
      <c r="B26" s="221">
        <v>0</v>
      </c>
      <c r="C26" s="221">
        <v>0</v>
      </c>
      <c r="D26" s="221">
        <v>0</v>
      </c>
      <c r="E26" s="221">
        <v>0</v>
      </c>
    </row>
    <row r="27" spans="1:5">
      <c r="A27" s="218" t="s">
        <v>219</v>
      </c>
      <c r="B27" s="222">
        <v>7453.48</v>
      </c>
      <c r="C27" s="222">
        <v>2.2183000000000002</v>
      </c>
      <c r="D27" s="222">
        <v>92.45</v>
      </c>
      <c r="E27" s="222">
        <v>81.180000000000007</v>
      </c>
    </row>
    <row r="28" spans="1:5">
      <c r="A28" s="292" t="s">
        <v>105</v>
      </c>
      <c r="B28" s="293"/>
      <c r="C28" s="293"/>
      <c r="D28" s="293"/>
      <c r="E28" s="293"/>
    </row>
    <row r="29" spans="1:5">
      <c r="A29" s="219" t="s">
        <v>249</v>
      </c>
      <c r="B29" s="221">
        <v>0</v>
      </c>
      <c r="C29" s="221">
        <v>0</v>
      </c>
      <c r="D29" s="221">
        <v>0</v>
      </c>
      <c r="E29" s="221">
        <v>0</v>
      </c>
    </row>
    <row r="30" spans="1:5">
      <c r="A30" s="219" t="s">
        <v>250</v>
      </c>
      <c r="B30" s="221">
        <v>223.6</v>
      </c>
      <c r="C30" s="221">
        <v>6.6549999999999998E-2</v>
      </c>
      <c r="D30" s="221">
        <v>2.77</v>
      </c>
      <c r="E30" s="221">
        <v>2.44</v>
      </c>
    </row>
    <row r="31" spans="1:5">
      <c r="A31" s="219" t="s">
        <v>251</v>
      </c>
      <c r="B31" s="221">
        <v>0</v>
      </c>
      <c r="C31" s="221">
        <v>0</v>
      </c>
      <c r="D31" s="221">
        <v>0</v>
      </c>
      <c r="E31" s="221">
        <v>0</v>
      </c>
    </row>
    <row r="32" spans="1:5">
      <c r="A32" s="219" t="s">
        <v>252</v>
      </c>
      <c r="B32" s="221">
        <v>0</v>
      </c>
      <c r="C32" s="221">
        <v>0</v>
      </c>
      <c r="D32" s="221">
        <v>0</v>
      </c>
      <c r="E32" s="221">
        <v>0</v>
      </c>
    </row>
    <row r="33" spans="1:5">
      <c r="A33" s="219" t="s">
        <v>253</v>
      </c>
      <c r="B33" s="221">
        <v>0</v>
      </c>
      <c r="C33" s="221">
        <v>0</v>
      </c>
      <c r="D33" s="221">
        <v>0</v>
      </c>
      <c r="E33" s="221">
        <v>0</v>
      </c>
    </row>
    <row r="34" spans="1:5">
      <c r="A34" s="219" t="s">
        <v>254</v>
      </c>
      <c r="B34" s="221">
        <v>0</v>
      </c>
      <c r="C34" s="221">
        <v>0</v>
      </c>
      <c r="D34" s="221">
        <v>0</v>
      </c>
      <c r="E34" s="221">
        <v>0</v>
      </c>
    </row>
    <row r="35" spans="1:5">
      <c r="A35" s="219" t="s">
        <v>255</v>
      </c>
      <c r="B35" s="221">
        <v>0</v>
      </c>
      <c r="C35" s="221">
        <v>0</v>
      </c>
      <c r="D35" s="221">
        <v>0</v>
      </c>
      <c r="E35" s="221">
        <v>0</v>
      </c>
    </row>
    <row r="36" spans="1:5">
      <c r="A36" s="219" t="s">
        <v>256</v>
      </c>
      <c r="B36" s="221">
        <v>0</v>
      </c>
      <c r="C36" s="221">
        <v>0</v>
      </c>
      <c r="D36" s="221">
        <v>0</v>
      </c>
      <c r="E36" s="221">
        <v>0</v>
      </c>
    </row>
    <row r="37" spans="1:5">
      <c r="A37" s="219" t="s">
        <v>397</v>
      </c>
      <c r="B37" s="221">
        <v>0</v>
      </c>
      <c r="C37" s="221">
        <v>0</v>
      </c>
      <c r="D37" s="221">
        <v>0</v>
      </c>
      <c r="E37" s="221">
        <v>0</v>
      </c>
    </row>
    <row r="38" spans="1:5">
      <c r="A38" s="219" t="s">
        <v>117</v>
      </c>
      <c r="B38" s="221">
        <v>254.52</v>
      </c>
      <c r="C38" s="221">
        <v>7.5749999999999998E-2</v>
      </c>
      <c r="D38" s="221">
        <v>3.16</v>
      </c>
      <c r="E38" s="221">
        <v>2.77</v>
      </c>
    </row>
    <row r="39" spans="1:5">
      <c r="A39" s="218" t="s">
        <v>119</v>
      </c>
      <c r="B39" s="222">
        <v>478.12</v>
      </c>
      <c r="C39" s="222">
        <v>0.14230000000000001</v>
      </c>
      <c r="D39" s="222">
        <v>5.93</v>
      </c>
      <c r="E39" s="222">
        <v>5.21</v>
      </c>
    </row>
    <row r="40" spans="1:5">
      <c r="A40" s="292" t="s">
        <v>30</v>
      </c>
      <c r="B40" s="293"/>
      <c r="C40" s="293"/>
      <c r="D40" s="293"/>
      <c r="E40" s="293"/>
    </row>
    <row r="41" spans="1:5">
      <c r="A41" s="219" t="s">
        <v>258</v>
      </c>
      <c r="B41" s="221">
        <v>130.38</v>
      </c>
      <c r="C41" s="221">
        <v>3.8800000000000001E-2</v>
      </c>
      <c r="D41" s="221">
        <v>1.62</v>
      </c>
      <c r="E41" s="221">
        <v>1.42</v>
      </c>
    </row>
    <row r="42" spans="1:5">
      <c r="A42" s="218" t="s">
        <v>121</v>
      </c>
      <c r="B42" s="222">
        <v>130.38</v>
      </c>
      <c r="C42" s="222">
        <v>3.8800000000000001E-2</v>
      </c>
      <c r="D42" s="222">
        <v>1.62</v>
      </c>
      <c r="E42" s="222">
        <v>1.42</v>
      </c>
    </row>
    <row r="43" spans="1:5">
      <c r="A43" s="218" t="s">
        <v>122</v>
      </c>
      <c r="B43" s="222">
        <v>8061.98</v>
      </c>
      <c r="C43" s="222">
        <v>2.3994</v>
      </c>
      <c r="D43" s="222">
        <v>100</v>
      </c>
      <c r="E43" s="222">
        <v>87.81</v>
      </c>
    </row>
    <row r="44" spans="1:5">
      <c r="A44" s="292" t="s">
        <v>123</v>
      </c>
      <c r="B44" s="293"/>
      <c r="C44" s="293"/>
      <c r="D44" s="293"/>
      <c r="E44" s="293"/>
    </row>
    <row r="45" spans="1:5">
      <c r="A45" s="219" t="s">
        <v>259</v>
      </c>
      <c r="B45" s="221">
        <v>0</v>
      </c>
      <c r="C45" s="221">
        <v>0</v>
      </c>
      <c r="D45" s="221">
        <v>0</v>
      </c>
      <c r="E45" s="221">
        <v>0</v>
      </c>
    </row>
    <row r="46" spans="1:5">
      <c r="A46" s="219" t="s">
        <v>260</v>
      </c>
      <c r="B46" s="221">
        <v>0</v>
      </c>
      <c r="C46" s="221">
        <v>0</v>
      </c>
      <c r="D46" s="221">
        <v>0</v>
      </c>
      <c r="E46" s="221">
        <v>0</v>
      </c>
    </row>
    <row r="47" spans="1:5">
      <c r="A47" s="219" t="s">
        <v>261</v>
      </c>
      <c r="B47" s="221">
        <v>0</v>
      </c>
      <c r="C47" s="221">
        <v>0</v>
      </c>
      <c r="D47" s="221">
        <v>0</v>
      </c>
      <c r="E47" s="221">
        <v>0</v>
      </c>
    </row>
    <row r="48" spans="1:5">
      <c r="A48" s="218" t="s">
        <v>127</v>
      </c>
      <c r="B48" s="222">
        <v>0</v>
      </c>
      <c r="C48" s="222">
        <v>0</v>
      </c>
      <c r="D48" s="222">
        <v>0</v>
      </c>
      <c r="E48" s="222">
        <v>0</v>
      </c>
    </row>
    <row r="49" spans="1:5">
      <c r="A49" s="292" t="s">
        <v>128</v>
      </c>
      <c r="B49" s="293"/>
      <c r="C49" s="293"/>
      <c r="D49" s="293"/>
      <c r="E49" s="293"/>
    </row>
    <row r="50" spans="1:5" ht="22.5">
      <c r="A50" s="219" t="s">
        <v>262</v>
      </c>
      <c r="B50" s="221">
        <v>0</v>
      </c>
      <c r="C50" s="221">
        <v>0</v>
      </c>
      <c r="D50" s="221">
        <v>0</v>
      </c>
      <c r="E50" s="221">
        <v>0</v>
      </c>
    </row>
    <row r="51" spans="1:5">
      <c r="A51" s="219" t="s">
        <v>263</v>
      </c>
      <c r="B51" s="221">
        <v>22.1</v>
      </c>
      <c r="C51" s="221">
        <v>6.5799999999999999E-3</v>
      </c>
      <c r="D51" s="221">
        <v>0.27</v>
      </c>
      <c r="E51" s="221">
        <v>0.24</v>
      </c>
    </row>
    <row r="52" spans="1:5">
      <c r="A52" s="219" t="s">
        <v>264</v>
      </c>
      <c r="B52" s="221">
        <v>0</v>
      </c>
      <c r="C52" s="221">
        <v>0</v>
      </c>
      <c r="D52" s="221">
        <v>0</v>
      </c>
      <c r="E52" s="221">
        <v>0</v>
      </c>
    </row>
    <row r="53" spans="1:5">
      <c r="A53" s="219" t="s">
        <v>265</v>
      </c>
      <c r="B53" s="221">
        <v>0</v>
      </c>
      <c r="C53" s="221">
        <v>0</v>
      </c>
      <c r="D53" s="221">
        <v>0</v>
      </c>
      <c r="E53" s="221">
        <v>0</v>
      </c>
    </row>
    <row r="54" spans="1:5">
      <c r="A54" s="218" t="s">
        <v>132</v>
      </c>
      <c r="B54" s="222">
        <v>22.1</v>
      </c>
      <c r="C54" s="222">
        <v>6.5799999999999999E-3</v>
      </c>
      <c r="D54" s="222">
        <v>0.27</v>
      </c>
      <c r="E54" s="222">
        <v>0.24</v>
      </c>
    </row>
    <row r="55" spans="1:5">
      <c r="A55" s="218" t="s">
        <v>133</v>
      </c>
      <c r="B55" s="222">
        <v>22.1</v>
      </c>
      <c r="C55" s="222">
        <v>6.5799999999999999E-3</v>
      </c>
      <c r="D55" s="222">
        <v>0.27</v>
      </c>
      <c r="E55" s="222">
        <v>0.24</v>
      </c>
    </row>
    <row r="56" spans="1:5">
      <c r="A56" s="218" t="s">
        <v>134</v>
      </c>
      <c r="B56" s="222">
        <v>8084.08</v>
      </c>
      <c r="C56" s="222">
        <v>2.40598</v>
      </c>
      <c r="D56" s="222">
        <v>100.27</v>
      </c>
      <c r="E56" s="222">
        <v>88.05</v>
      </c>
    </row>
    <row r="57" spans="1:5">
      <c r="A57" s="292" t="s">
        <v>135</v>
      </c>
      <c r="B57" s="293"/>
      <c r="C57" s="293"/>
      <c r="D57" s="293"/>
      <c r="E57" s="293"/>
    </row>
    <row r="58" spans="1:5">
      <c r="A58" s="219" t="s">
        <v>136</v>
      </c>
      <c r="B58" s="221">
        <v>0</v>
      </c>
      <c r="C58" s="221">
        <v>0</v>
      </c>
      <c r="D58" s="221">
        <v>0</v>
      </c>
      <c r="E58" s="221">
        <v>0</v>
      </c>
    </row>
    <row r="59" spans="1:5">
      <c r="A59" s="219" t="s">
        <v>137</v>
      </c>
      <c r="B59" s="221">
        <v>1098</v>
      </c>
      <c r="C59" s="221">
        <v>0.32679000000000002</v>
      </c>
      <c r="D59" s="221">
        <v>13.62</v>
      </c>
      <c r="E59" s="221">
        <v>11.96</v>
      </c>
    </row>
    <row r="60" spans="1:5">
      <c r="A60" s="218" t="s">
        <v>282</v>
      </c>
      <c r="B60" s="222">
        <v>1098</v>
      </c>
      <c r="C60" s="222">
        <v>0.32679000000000002</v>
      </c>
      <c r="D60" s="222">
        <v>13.62</v>
      </c>
      <c r="E60" s="222">
        <v>11.96</v>
      </c>
    </row>
    <row r="61" spans="1:5">
      <c r="A61" s="218" t="s">
        <v>140</v>
      </c>
      <c r="B61" s="222">
        <v>9182.08</v>
      </c>
      <c r="C61" s="222">
        <v>2.7327699999999999</v>
      </c>
      <c r="D61" s="222">
        <v>113.89</v>
      </c>
      <c r="E61" s="222">
        <v>100.01</v>
      </c>
    </row>
    <row r="63" spans="1:5">
      <c r="A63" s="292" t="s">
        <v>409</v>
      </c>
      <c r="B63" s="293"/>
      <c r="C63" s="293"/>
      <c r="D63" s="293"/>
      <c r="E63" s="29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P65"/>
  <sheetViews>
    <sheetView showGridLines="0" zoomScaleNormal="100" workbookViewId="0"/>
  </sheetViews>
  <sheetFormatPr defaultRowHeight="12.75"/>
  <cols>
    <col min="1" max="1" width="5" style="92" customWidth="1"/>
    <col min="2" max="2" width="17.5703125" style="92" customWidth="1"/>
    <col min="3" max="3" width="0.5703125" style="92" customWidth="1"/>
    <col min="4" max="4" width="3.7109375" style="92" customWidth="1"/>
    <col min="5" max="5" width="17.42578125" style="92" customWidth="1"/>
    <col min="6" max="7" width="1" style="92" customWidth="1"/>
    <col min="8" max="8" width="8.42578125" style="92" customWidth="1"/>
    <col min="9" max="9" width="10.140625" style="92" customWidth="1"/>
    <col min="10" max="10" width="9.28515625" style="92" customWidth="1"/>
    <col min="11" max="11" width="1.7109375" style="92" customWidth="1"/>
    <col min="12" max="12" width="3.85546875" style="92" customWidth="1"/>
    <col min="13" max="13" width="15.28515625" style="92" customWidth="1"/>
    <col min="14" max="14" width="5" style="92" customWidth="1"/>
    <col min="15" max="15" width="4.85546875" style="92" customWidth="1"/>
    <col min="16" max="16" width="32.140625" style="92" customWidth="1"/>
    <col min="17" max="256" width="8.7109375" style="92"/>
    <col min="257" max="257" width="5" style="92" customWidth="1"/>
    <col min="258" max="258" width="17.5703125" style="92" customWidth="1"/>
    <col min="259" max="259" width="0.5703125" style="92" customWidth="1"/>
    <col min="260" max="260" width="3.7109375" style="92" customWidth="1"/>
    <col min="261" max="261" width="17.42578125" style="92" customWidth="1"/>
    <col min="262" max="263" width="1" style="92" customWidth="1"/>
    <col min="264" max="264" width="8.42578125" style="92" customWidth="1"/>
    <col min="265" max="265" width="10.140625" style="92" customWidth="1"/>
    <col min="266" max="266" width="9.28515625" style="92" customWidth="1"/>
    <col min="267" max="267" width="1.7109375" style="92" customWidth="1"/>
    <col min="268" max="268" width="3.85546875" style="92" customWidth="1"/>
    <col min="269" max="269" width="15.28515625" style="92" customWidth="1"/>
    <col min="270" max="270" width="5" style="92" customWidth="1"/>
    <col min="271" max="271" width="4.85546875" style="92" customWidth="1"/>
    <col min="272" max="272" width="32.140625" style="92" customWidth="1"/>
    <col min="273" max="512" width="8.7109375" style="92"/>
    <col min="513" max="513" width="5" style="92" customWidth="1"/>
    <col min="514" max="514" width="17.5703125" style="92" customWidth="1"/>
    <col min="515" max="515" width="0.5703125" style="92" customWidth="1"/>
    <col min="516" max="516" width="3.7109375" style="92" customWidth="1"/>
    <col min="517" max="517" width="17.42578125" style="92" customWidth="1"/>
    <col min="518" max="519" width="1" style="92" customWidth="1"/>
    <col min="520" max="520" width="8.42578125" style="92" customWidth="1"/>
    <col min="521" max="521" width="10.140625" style="92" customWidth="1"/>
    <col min="522" max="522" width="9.28515625" style="92" customWidth="1"/>
    <col min="523" max="523" width="1.7109375" style="92" customWidth="1"/>
    <col min="524" max="524" width="3.85546875" style="92" customWidth="1"/>
    <col min="525" max="525" width="15.28515625" style="92" customWidth="1"/>
    <col min="526" max="526" width="5" style="92" customWidth="1"/>
    <col min="527" max="527" width="4.85546875" style="92" customWidth="1"/>
    <col min="528" max="528" width="32.140625" style="92" customWidth="1"/>
    <col min="529" max="768" width="8.7109375" style="92"/>
    <col min="769" max="769" width="5" style="92" customWidth="1"/>
    <col min="770" max="770" width="17.5703125" style="92" customWidth="1"/>
    <col min="771" max="771" width="0.5703125" style="92" customWidth="1"/>
    <col min="772" max="772" width="3.7109375" style="92" customWidth="1"/>
    <col min="773" max="773" width="17.42578125" style="92" customWidth="1"/>
    <col min="774" max="775" width="1" style="92" customWidth="1"/>
    <col min="776" max="776" width="8.42578125" style="92" customWidth="1"/>
    <col min="777" max="777" width="10.140625" style="92" customWidth="1"/>
    <col min="778" max="778" width="9.28515625" style="92" customWidth="1"/>
    <col min="779" max="779" width="1.7109375" style="92" customWidth="1"/>
    <col min="780" max="780" width="3.85546875" style="92" customWidth="1"/>
    <col min="781" max="781" width="15.28515625" style="92" customWidth="1"/>
    <col min="782" max="782" width="5" style="92" customWidth="1"/>
    <col min="783" max="783" width="4.85546875" style="92" customWidth="1"/>
    <col min="784" max="784" width="32.140625" style="92" customWidth="1"/>
    <col min="785" max="1024" width="8.7109375" style="92"/>
    <col min="1025" max="1025" width="5" style="92" customWidth="1"/>
    <col min="1026" max="1026" width="17.5703125" style="92" customWidth="1"/>
    <col min="1027" max="1027" width="0.5703125" style="92" customWidth="1"/>
    <col min="1028" max="1028" width="3.7109375" style="92" customWidth="1"/>
    <col min="1029" max="1029" width="17.42578125" style="92" customWidth="1"/>
    <col min="1030" max="1031" width="1" style="92" customWidth="1"/>
    <col min="1032" max="1032" width="8.42578125" style="92" customWidth="1"/>
    <col min="1033" max="1033" width="10.140625" style="92" customWidth="1"/>
    <col min="1034" max="1034" width="9.28515625" style="92" customWidth="1"/>
    <col min="1035" max="1035" width="1.7109375" style="92" customWidth="1"/>
    <col min="1036" max="1036" width="3.85546875" style="92" customWidth="1"/>
    <col min="1037" max="1037" width="15.28515625" style="92" customWidth="1"/>
    <col min="1038" max="1038" width="5" style="92" customWidth="1"/>
    <col min="1039" max="1039" width="4.85546875" style="92" customWidth="1"/>
    <col min="1040" max="1040" width="32.140625" style="92" customWidth="1"/>
    <col min="1041" max="1280" width="8.7109375" style="92"/>
    <col min="1281" max="1281" width="5" style="92" customWidth="1"/>
    <col min="1282" max="1282" width="17.5703125" style="92" customWidth="1"/>
    <col min="1283" max="1283" width="0.5703125" style="92" customWidth="1"/>
    <col min="1284" max="1284" width="3.7109375" style="92" customWidth="1"/>
    <col min="1285" max="1285" width="17.42578125" style="92" customWidth="1"/>
    <col min="1286" max="1287" width="1" style="92" customWidth="1"/>
    <col min="1288" max="1288" width="8.42578125" style="92" customWidth="1"/>
    <col min="1289" max="1289" width="10.140625" style="92" customWidth="1"/>
    <col min="1290" max="1290" width="9.28515625" style="92" customWidth="1"/>
    <col min="1291" max="1291" width="1.7109375" style="92" customWidth="1"/>
    <col min="1292" max="1292" width="3.85546875" style="92" customWidth="1"/>
    <col min="1293" max="1293" width="15.28515625" style="92" customWidth="1"/>
    <col min="1294" max="1294" width="5" style="92" customWidth="1"/>
    <col min="1295" max="1295" width="4.85546875" style="92" customWidth="1"/>
    <col min="1296" max="1296" width="32.140625" style="92" customWidth="1"/>
    <col min="1297" max="1536" width="8.7109375" style="92"/>
    <col min="1537" max="1537" width="5" style="92" customWidth="1"/>
    <col min="1538" max="1538" width="17.5703125" style="92" customWidth="1"/>
    <col min="1539" max="1539" width="0.5703125" style="92" customWidth="1"/>
    <col min="1540" max="1540" width="3.7109375" style="92" customWidth="1"/>
    <col min="1541" max="1541" width="17.42578125" style="92" customWidth="1"/>
    <col min="1542" max="1543" width="1" style="92" customWidth="1"/>
    <col min="1544" max="1544" width="8.42578125" style="92" customWidth="1"/>
    <col min="1545" max="1545" width="10.140625" style="92" customWidth="1"/>
    <col min="1546" max="1546" width="9.28515625" style="92" customWidth="1"/>
    <col min="1547" max="1547" width="1.7109375" style="92" customWidth="1"/>
    <col min="1548" max="1548" width="3.85546875" style="92" customWidth="1"/>
    <col min="1549" max="1549" width="15.28515625" style="92" customWidth="1"/>
    <col min="1550" max="1550" width="5" style="92" customWidth="1"/>
    <col min="1551" max="1551" width="4.85546875" style="92" customWidth="1"/>
    <col min="1552" max="1552" width="32.140625" style="92" customWidth="1"/>
    <col min="1553" max="1792" width="8.7109375" style="92"/>
    <col min="1793" max="1793" width="5" style="92" customWidth="1"/>
    <col min="1794" max="1794" width="17.5703125" style="92" customWidth="1"/>
    <col min="1795" max="1795" width="0.5703125" style="92" customWidth="1"/>
    <col min="1796" max="1796" width="3.7109375" style="92" customWidth="1"/>
    <col min="1797" max="1797" width="17.42578125" style="92" customWidth="1"/>
    <col min="1798" max="1799" width="1" style="92" customWidth="1"/>
    <col min="1800" max="1800" width="8.42578125" style="92" customWidth="1"/>
    <col min="1801" max="1801" width="10.140625" style="92" customWidth="1"/>
    <col min="1802" max="1802" width="9.28515625" style="92" customWidth="1"/>
    <col min="1803" max="1803" width="1.7109375" style="92" customWidth="1"/>
    <col min="1804" max="1804" width="3.85546875" style="92" customWidth="1"/>
    <col min="1805" max="1805" width="15.28515625" style="92" customWidth="1"/>
    <col min="1806" max="1806" width="5" style="92" customWidth="1"/>
    <col min="1807" max="1807" width="4.85546875" style="92" customWidth="1"/>
    <col min="1808" max="1808" width="32.140625" style="92" customWidth="1"/>
    <col min="1809" max="2048" width="8.7109375" style="92"/>
    <col min="2049" max="2049" width="5" style="92" customWidth="1"/>
    <col min="2050" max="2050" width="17.5703125" style="92" customWidth="1"/>
    <col min="2051" max="2051" width="0.5703125" style="92" customWidth="1"/>
    <col min="2052" max="2052" width="3.7109375" style="92" customWidth="1"/>
    <col min="2053" max="2053" width="17.42578125" style="92" customWidth="1"/>
    <col min="2054" max="2055" width="1" style="92" customWidth="1"/>
    <col min="2056" max="2056" width="8.42578125" style="92" customWidth="1"/>
    <col min="2057" max="2057" width="10.140625" style="92" customWidth="1"/>
    <col min="2058" max="2058" width="9.28515625" style="92" customWidth="1"/>
    <col min="2059" max="2059" width="1.7109375" style="92" customWidth="1"/>
    <col min="2060" max="2060" width="3.85546875" style="92" customWidth="1"/>
    <col min="2061" max="2061" width="15.28515625" style="92" customWidth="1"/>
    <col min="2062" max="2062" width="5" style="92" customWidth="1"/>
    <col min="2063" max="2063" width="4.85546875" style="92" customWidth="1"/>
    <col min="2064" max="2064" width="32.140625" style="92" customWidth="1"/>
    <col min="2065" max="2304" width="8.7109375" style="92"/>
    <col min="2305" max="2305" width="5" style="92" customWidth="1"/>
    <col min="2306" max="2306" width="17.5703125" style="92" customWidth="1"/>
    <col min="2307" max="2307" width="0.5703125" style="92" customWidth="1"/>
    <col min="2308" max="2308" width="3.7109375" style="92" customWidth="1"/>
    <col min="2309" max="2309" width="17.42578125" style="92" customWidth="1"/>
    <col min="2310" max="2311" width="1" style="92" customWidth="1"/>
    <col min="2312" max="2312" width="8.42578125" style="92" customWidth="1"/>
    <col min="2313" max="2313" width="10.140625" style="92" customWidth="1"/>
    <col min="2314" max="2314" width="9.28515625" style="92" customWidth="1"/>
    <col min="2315" max="2315" width="1.7109375" style="92" customWidth="1"/>
    <col min="2316" max="2316" width="3.85546875" style="92" customWidth="1"/>
    <col min="2317" max="2317" width="15.28515625" style="92" customWidth="1"/>
    <col min="2318" max="2318" width="5" style="92" customWidth="1"/>
    <col min="2319" max="2319" width="4.85546875" style="92" customWidth="1"/>
    <col min="2320" max="2320" width="32.140625" style="92" customWidth="1"/>
    <col min="2321" max="2560" width="8.7109375" style="92"/>
    <col min="2561" max="2561" width="5" style="92" customWidth="1"/>
    <col min="2562" max="2562" width="17.5703125" style="92" customWidth="1"/>
    <col min="2563" max="2563" width="0.5703125" style="92" customWidth="1"/>
    <col min="2564" max="2564" width="3.7109375" style="92" customWidth="1"/>
    <col min="2565" max="2565" width="17.42578125" style="92" customWidth="1"/>
    <col min="2566" max="2567" width="1" style="92" customWidth="1"/>
    <col min="2568" max="2568" width="8.42578125" style="92" customWidth="1"/>
    <col min="2569" max="2569" width="10.140625" style="92" customWidth="1"/>
    <col min="2570" max="2570" width="9.28515625" style="92" customWidth="1"/>
    <col min="2571" max="2571" width="1.7109375" style="92" customWidth="1"/>
    <col min="2572" max="2572" width="3.85546875" style="92" customWidth="1"/>
    <col min="2573" max="2573" width="15.28515625" style="92" customWidth="1"/>
    <col min="2574" max="2574" width="5" style="92" customWidth="1"/>
    <col min="2575" max="2575" width="4.85546875" style="92" customWidth="1"/>
    <col min="2576" max="2576" width="32.140625" style="92" customWidth="1"/>
    <col min="2577" max="2816" width="8.7109375" style="92"/>
    <col min="2817" max="2817" width="5" style="92" customWidth="1"/>
    <col min="2818" max="2818" width="17.5703125" style="92" customWidth="1"/>
    <col min="2819" max="2819" width="0.5703125" style="92" customWidth="1"/>
    <col min="2820" max="2820" width="3.7109375" style="92" customWidth="1"/>
    <col min="2821" max="2821" width="17.42578125" style="92" customWidth="1"/>
    <col min="2822" max="2823" width="1" style="92" customWidth="1"/>
    <col min="2824" max="2824" width="8.42578125" style="92" customWidth="1"/>
    <col min="2825" max="2825" width="10.140625" style="92" customWidth="1"/>
    <col min="2826" max="2826" width="9.28515625" style="92" customWidth="1"/>
    <col min="2827" max="2827" width="1.7109375" style="92" customWidth="1"/>
    <col min="2828" max="2828" width="3.85546875" style="92" customWidth="1"/>
    <col min="2829" max="2829" width="15.28515625" style="92" customWidth="1"/>
    <col min="2830" max="2830" width="5" style="92" customWidth="1"/>
    <col min="2831" max="2831" width="4.85546875" style="92" customWidth="1"/>
    <col min="2832" max="2832" width="32.140625" style="92" customWidth="1"/>
    <col min="2833" max="3072" width="8.7109375" style="92"/>
    <col min="3073" max="3073" width="5" style="92" customWidth="1"/>
    <col min="3074" max="3074" width="17.5703125" style="92" customWidth="1"/>
    <col min="3075" max="3075" width="0.5703125" style="92" customWidth="1"/>
    <col min="3076" max="3076" width="3.7109375" style="92" customWidth="1"/>
    <col min="3077" max="3077" width="17.42578125" style="92" customWidth="1"/>
    <col min="3078" max="3079" width="1" style="92" customWidth="1"/>
    <col min="3080" max="3080" width="8.42578125" style="92" customWidth="1"/>
    <col min="3081" max="3081" width="10.140625" style="92" customWidth="1"/>
    <col min="3082" max="3082" width="9.28515625" style="92" customWidth="1"/>
    <col min="3083" max="3083" width="1.7109375" style="92" customWidth="1"/>
    <col min="3084" max="3084" width="3.85546875" style="92" customWidth="1"/>
    <col min="3085" max="3085" width="15.28515625" style="92" customWidth="1"/>
    <col min="3086" max="3086" width="5" style="92" customWidth="1"/>
    <col min="3087" max="3087" width="4.85546875" style="92" customWidth="1"/>
    <col min="3088" max="3088" width="32.140625" style="92" customWidth="1"/>
    <col min="3089" max="3328" width="8.7109375" style="92"/>
    <col min="3329" max="3329" width="5" style="92" customWidth="1"/>
    <col min="3330" max="3330" width="17.5703125" style="92" customWidth="1"/>
    <col min="3331" max="3331" width="0.5703125" style="92" customWidth="1"/>
    <col min="3332" max="3332" width="3.7109375" style="92" customWidth="1"/>
    <col min="3333" max="3333" width="17.42578125" style="92" customWidth="1"/>
    <col min="3334" max="3335" width="1" style="92" customWidth="1"/>
    <col min="3336" max="3336" width="8.42578125" style="92" customWidth="1"/>
    <col min="3337" max="3337" width="10.140625" style="92" customWidth="1"/>
    <col min="3338" max="3338" width="9.28515625" style="92" customWidth="1"/>
    <col min="3339" max="3339" width="1.7109375" style="92" customWidth="1"/>
    <col min="3340" max="3340" width="3.85546875" style="92" customWidth="1"/>
    <col min="3341" max="3341" width="15.28515625" style="92" customWidth="1"/>
    <col min="3342" max="3342" width="5" style="92" customWidth="1"/>
    <col min="3343" max="3343" width="4.85546875" style="92" customWidth="1"/>
    <col min="3344" max="3344" width="32.140625" style="92" customWidth="1"/>
    <col min="3345" max="3584" width="8.7109375" style="92"/>
    <col min="3585" max="3585" width="5" style="92" customWidth="1"/>
    <col min="3586" max="3586" width="17.5703125" style="92" customWidth="1"/>
    <col min="3587" max="3587" width="0.5703125" style="92" customWidth="1"/>
    <col min="3588" max="3588" width="3.7109375" style="92" customWidth="1"/>
    <col min="3589" max="3589" width="17.42578125" style="92" customWidth="1"/>
    <col min="3590" max="3591" width="1" style="92" customWidth="1"/>
    <col min="3592" max="3592" width="8.42578125" style="92" customWidth="1"/>
    <col min="3593" max="3593" width="10.140625" style="92" customWidth="1"/>
    <col min="3594" max="3594" width="9.28515625" style="92" customWidth="1"/>
    <col min="3595" max="3595" width="1.7109375" style="92" customWidth="1"/>
    <col min="3596" max="3596" width="3.85546875" style="92" customWidth="1"/>
    <col min="3597" max="3597" width="15.28515625" style="92" customWidth="1"/>
    <col min="3598" max="3598" width="5" style="92" customWidth="1"/>
    <col min="3599" max="3599" width="4.85546875" style="92" customWidth="1"/>
    <col min="3600" max="3600" width="32.140625" style="92" customWidth="1"/>
    <col min="3601" max="3840" width="8.7109375" style="92"/>
    <col min="3841" max="3841" width="5" style="92" customWidth="1"/>
    <col min="3842" max="3842" width="17.5703125" style="92" customWidth="1"/>
    <col min="3843" max="3843" width="0.5703125" style="92" customWidth="1"/>
    <col min="3844" max="3844" width="3.7109375" style="92" customWidth="1"/>
    <col min="3845" max="3845" width="17.42578125" style="92" customWidth="1"/>
    <col min="3846" max="3847" width="1" style="92" customWidth="1"/>
    <col min="3848" max="3848" width="8.42578125" style="92" customWidth="1"/>
    <col min="3849" max="3849" width="10.140625" style="92" customWidth="1"/>
    <col min="3850" max="3850" width="9.28515625" style="92" customWidth="1"/>
    <col min="3851" max="3851" width="1.7109375" style="92" customWidth="1"/>
    <col min="3852" max="3852" width="3.85546875" style="92" customWidth="1"/>
    <col min="3853" max="3853" width="15.28515625" style="92" customWidth="1"/>
    <col min="3854" max="3854" width="5" style="92" customWidth="1"/>
    <col min="3855" max="3855" width="4.85546875" style="92" customWidth="1"/>
    <col min="3856" max="3856" width="32.140625" style="92" customWidth="1"/>
    <col min="3857" max="4096" width="8.7109375" style="92"/>
    <col min="4097" max="4097" width="5" style="92" customWidth="1"/>
    <col min="4098" max="4098" width="17.5703125" style="92" customWidth="1"/>
    <col min="4099" max="4099" width="0.5703125" style="92" customWidth="1"/>
    <col min="4100" max="4100" width="3.7109375" style="92" customWidth="1"/>
    <col min="4101" max="4101" width="17.42578125" style="92" customWidth="1"/>
    <col min="4102" max="4103" width="1" style="92" customWidth="1"/>
    <col min="4104" max="4104" width="8.42578125" style="92" customWidth="1"/>
    <col min="4105" max="4105" width="10.140625" style="92" customWidth="1"/>
    <col min="4106" max="4106" width="9.28515625" style="92" customWidth="1"/>
    <col min="4107" max="4107" width="1.7109375" style="92" customWidth="1"/>
    <col min="4108" max="4108" width="3.85546875" style="92" customWidth="1"/>
    <col min="4109" max="4109" width="15.28515625" style="92" customWidth="1"/>
    <col min="4110" max="4110" width="5" style="92" customWidth="1"/>
    <col min="4111" max="4111" width="4.85546875" style="92" customWidth="1"/>
    <col min="4112" max="4112" width="32.140625" style="92" customWidth="1"/>
    <col min="4113" max="4352" width="8.7109375" style="92"/>
    <col min="4353" max="4353" width="5" style="92" customWidth="1"/>
    <col min="4354" max="4354" width="17.5703125" style="92" customWidth="1"/>
    <col min="4355" max="4355" width="0.5703125" style="92" customWidth="1"/>
    <col min="4356" max="4356" width="3.7109375" style="92" customWidth="1"/>
    <col min="4357" max="4357" width="17.42578125" style="92" customWidth="1"/>
    <col min="4358" max="4359" width="1" style="92" customWidth="1"/>
    <col min="4360" max="4360" width="8.42578125" style="92" customWidth="1"/>
    <col min="4361" max="4361" width="10.140625" style="92" customWidth="1"/>
    <col min="4362" max="4362" width="9.28515625" style="92" customWidth="1"/>
    <col min="4363" max="4363" width="1.7109375" style="92" customWidth="1"/>
    <col min="4364" max="4364" width="3.85546875" style="92" customWidth="1"/>
    <col min="4365" max="4365" width="15.28515625" style="92" customWidth="1"/>
    <col min="4366" max="4366" width="5" style="92" customWidth="1"/>
    <col min="4367" max="4367" width="4.85546875" style="92" customWidth="1"/>
    <col min="4368" max="4368" width="32.140625" style="92" customWidth="1"/>
    <col min="4369" max="4608" width="8.7109375" style="92"/>
    <col min="4609" max="4609" width="5" style="92" customWidth="1"/>
    <col min="4610" max="4610" width="17.5703125" style="92" customWidth="1"/>
    <col min="4611" max="4611" width="0.5703125" style="92" customWidth="1"/>
    <col min="4612" max="4612" width="3.7109375" style="92" customWidth="1"/>
    <col min="4613" max="4613" width="17.42578125" style="92" customWidth="1"/>
    <col min="4614" max="4615" width="1" style="92" customWidth="1"/>
    <col min="4616" max="4616" width="8.42578125" style="92" customWidth="1"/>
    <col min="4617" max="4617" width="10.140625" style="92" customWidth="1"/>
    <col min="4618" max="4618" width="9.28515625" style="92" customWidth="1"/>
    <col min="4619" max="4619" width="1.7109375" style="92" customWidth="1"/>
    <col min="4620" max="4620" width="3.85546875" style="92" customWidth="1"/>
    <col min="4621" max="4621" width="15.28515625" style="92" customWidth="1"/>
    <col min="4622" max="4622" width="5" style="92" customWidth="1"/>
    <col min="4623" max="4623" width="4.85546875" style="92" customWidth="1"/>
    <col min="4624" max="4624" width="32.140625" style="92" customWidth="1"/>
    <col min="4625" max="4864" width="8.7109375" style="92"/>
    <col min="4865" max="4865" width="5" style="92" customWidth="1"/>
    <col min="4866" max="4866" width="17.5703125" style="92" customWidth="1"/>
    <col min="4867" max="4867" width="0.5703125" style="92" customWidth="1"/>
    <col min="4868" max="4868" width="3.7109375" style="92" customWidth="1"/>
    <col min="4869" max="4869" width="17.42578125" style="92" customWidth="1"/>
    <col min="4870" max="4871" width="1" style="92" customWidth="1"/>
    <col min="4872" max="4872" width="8.42578125" style="92" customWidth="1"/>
    <col min="4873" max="4873" width="10.140625" style="92" customWidth="1"/>
    <col min="4874" max="4874" width="9.28515625" style="92" customWidth="1"/>
    <col min="4875" max="4875" width="1.7109375" style="92" customWidth="1"/>
    <col min="4876" max="4876" width="3.85546875" style="92" customWidth="1"/>
    <col min="4877" max="4877" width="15.28515625" style="92" customWidth="1"/>
    <col min="4878" max="4878" width="5" style="92" customWidth="1"/>
    <col min="4879" max="4879" width="4.85546875" style="92" customWidth="1"/>
    <col min="4880" max="4880" width="32.140625" style="92" customWidth="1"/>
    <col min="4881" max="5120" width="8.7109375" style="92"/>
    <col min="5121" max="5121" width="5" style="92" customWidth="1"/>
    <col min="5122" max="5122" width="17.5703125" style="92" customWidth="1"/>
    <col min="5123" max="5123" width="0.5703125" style="92" customWidth="1"/>
    <col min="5124" max="5124" width="3.7109375" style="92" customWidth="1"/>
    <col min="5125" max="5125" width="17.42578125" style="92" customWidth="1"/>
    <col min="5126" max="5127" width="1" style="92" customWidth="1"/>
    <col min="5128" max="5128" width="8.42578125" style="92" customWidth="1"/>
    <col min="5129" max="5129" width="10.140625" style="92" customWidth="1"/>
    <col min="5130" max="5130" width="9.28515625" style="92" customWidth="1"/>
    <col min="5131" max="5131" width="1.7109375" style="92" customWidth="1"/>
    <col min="5132" max="5132" width="3.85546875" style="92" customWidth="1"/>
    <col min="5133" max="5133" width="15.28515625" style="92" customWidth="1"/>
    <col min="5134" max="5134" width="5" style="92" customWidth="1"/>
    <col min="5135" max="5135" width="4.85546875" style="92" customWidth="1"/>
    <col min="5136" max="5136" width="32.140625" style="92" customWidth="1"/>
    <col min="5137" max="5376" width="8.7109375" style="92"/>
    <col min="5377" max="5377" width="5" style="92" customWidth="1"/>
    <col min="5378" max="5378" width="17.5703125" style="92" customWidth="1"/>
    <col min="5379" max="5379" width="0.5703125" style="92" customWidth="1"/>
    <col min="5380" max="5380" width="3.7109375" style="92" customWidth="1"/>
    <col min="5381" max="5381" width="17.42578125" style="92" customWidth="1"/>
    <col min="5382" max="5383" width="1" style="92" customWidth="1"/>
    <col min="5384" max="5384" width="8.42578125" style="92" customWidth="1"/>
    <col min="5385" max="5385" width="10.140625" style="92" customWidth="1"/>
    <col min="5386" max="5386" width="9.28515625" style="92" customWidth="1"/>
    <col min="5387" max="5387" width="1.7109375" style="92" customWidth="1"/>
    <col min="5388" max="5388" width="3.85546875" style="92" customWidth="1"/>
    <col min="5389" max="5389" width="15.28515625" style="92" customWidth="1"/>
    <col min="5390" max="5390" width="5" style="92" customWidth="1"/>
    <col min="5391" max="5391" width="4.85546875" style="92" customWidth="1"/>
    <col min="5392" max="5392" width="32.140625" style="92" customWidth="1"/>
    <col min="5393" max="5632" width="8.7109375" style="92"/>
    <col min="5633" max="5633" width="5" style="92" customWidth="1"/>
    <col min="5634" max="5634" width="17.5703125" style="92" customWidth="1"/>
    <col min="5635" max="5635" width="0.5703125" style="92" customWidth="1"/>
    <col min="5636" max="5636" width="3.7109375" style="92" customWidth="1"/>
    <col min="5637" max="5637" width="17.42578125" style="92" customWidth="1"/>
    <col min="5638" max="5639" width="1" style="92" customWidth="1"/>
    <col min="5640" max="5640" width="8.42578125" style="92" customWidth="1"/>
    <col min="5641" max="5641" width="10.140625" style="92" customWidth="1"/>
    <col min="5642" max="5642" width="9.28515625" style="92" customWidth="1"/>
    <col min="5643" max="5643" width="1.7109375" style="92" customWidth="1"/>
    <col min="5644" max="5644" width="3.85546875" style="92" customWidth="1"/>
    <col min="5645" max="5645" width="15.28515625" style="92" customWidth="1"/>
    <col min="5646" max="5646" width="5" style="92" customWidth="1"/>
    <col min="5647" max="5647" width="4.85546875" style="92" customWidth="1"/>
    <col min="5648" max="5648" width="32.140625" style="92" customWidth="1"/>
    <col min="5649" max="5888" width="8.7109375" style="92"/>
    <col min="5889" max="5889" width="5" style="92" customWidth="1"/>
    <col min="5890" max="5890" width="17.5703125" style="92" customWidth="1"/>
    <col min="5891" max="5891" width="0.5703125" style="92" customWidth="1"/>
    <col min="5892" max="5892" width="3.7109375" style="92" customWidth="1"/>
    <col min="5893" max="5893" width="17.42578125" style="92" customWidth="1"/>
    <col min="5894" max="5895" width="1" style="92" customWidth="1"/>
    <col min="5896" max="5896" width="8.42578125" style="92" customWidth="1"/>
    <col min="5897" max="5897" width="10.140625" style="92" customWidth="1"/>
    <col min="5898" max="5898" width="9.28515625" style="92" customWidth="1"/>
    <col min="5899" max="5899" width="1.7109375" style="92" customWidth="1"/>
    <col min="5900" max="5900" width="3.85546875" style="92" customWidth="1"/>
    <col min="5901" max="5901" width="15.28515625" style="92" customWidth="1"/>
    <col min="5902" max="5902" width="5" style="92" customWidth="1"/>
    <col min="5903" max="5903" width="4.85546875" style="92" customWidth="1"/>
    <col min="5904" max="5904" width="32.140625" style="92" customWidth="1"/>
    <col min="5905" max="6144" width="8.7109375" style="92"/>
    <col min="6145" max="6145" width="5" style="92" customWidth="1"/>
    <col min="6146" max="6146" width="17.5703125" style="92" customWidth="1"/>
    <col min="6147" max="6147" width="0.5703125" style="92" customWidth="1"/>
    <col min="6148" max="6148" width="3.7109375" style="92" customWidth="1"/>
    <col min="6149" max="6149" width="17.42578125" style="92" customWidth="1"/>
    <col min="6150" max="6151" width="1" style="92" customWidth="1"/>
    <col min="6152" max="6152" width="8.42578125" style="92" customWidth="1"/>
    <col min="6153" max="6153" width="10.140625" style="92" customWidth="1"/>
    <col min="6154" max="6154" width="9.28515625" style="92" customWidth="1"/>
    <col min="6155" max="6155" width="1.7109375" style="92" customWidth="1"/>
    <col min="6156" max="6156" width="3.85546875" style="92" customWidth="1"/>
    <col min="6157" max="6157" width="15.28515625" style="92" customWidth="1"/>
    <col min="6158" max="6158" width="5" style="92" customWidth="1"/>
    <col min="6159" max="6159" width="4.85546875" style="92" customWidth="1"/>
    <col min="6160" max="6160" width="32.140625" style="92" customWidth="1"/>
    <col min="6161" max="6400" width="8.7109375" style="92"/>
    <col min="6401" max="6401" width="5" style="92" customWidth="1"/>
    <col min="6402" max="6402" width="17.5703125" style="92" customWidth="1"/>
    <col min="6403" max="6403" width="0.5703125" style="92" customWidth="1"/>
    <col min="6404" max="6404" width="3.7109375" style="92" customWidth="1"/>
    <col min="6405" max="6405" width="17.42578125" style="92" customWidth="1"/>
    <col min="6406" max="6407" width="1" style="92" customWidth="1"/>
    <col min="6408" max="6408" width="8.42578125" style="92" customWidth="1"/>
    <col min="6409" max="6409" width="10.140625" style="92" customWidth="1"/>
    <col min="6410" max="6410" width="9.28515625" style="92" customWidth="1"/>
    <col min="6411" max="6411" width="1.7109375" style="92" customWidth="1"/>
    <col min="6412" max="6412" width="3.85546875" style="92" customWidth="1"/>
    <col min="6413" max="6413" width="15.28515625" style="92" customWidth="1"/>
    <col min="6414" max="6414" width="5" style="92" customWidth="1"/>
    <col min="6415" max="6415" width="4.85546875" style="92" customWidth="1"/>
    <col min="6416" max="6416" width="32.140625" style="92" customWidth="1"/>
    <col min="6417" max="6656" width="8.7109375" style="92"/>
    <col min="6657" max="6657" width="5" style="92" customWidth="1"/>
    <col min="6658" max="6658" width="17.5703125" style="92" customWidth="1"/>
    <col min="6659" max="6659" width="0.5703125" style="92" customWidth="1"/>
    <col min="6660" max="6660" width="3.7109375" style="92" customWidth="1"/>
    <col min="6661" max="6661" width="17.42578125" style="92" customWidth="1"/>
    <col min="6662" max="6663" width="1" style="92" customWidth="1"/>
    <col min="6664" max="6664" width="8.42578125" style="92" customWidth="1"/>
    <col min="6665" max="6665" width="10.140625" style="92" customWidth="1"/>
    <col min="6666" max="6666" width="9.28515625" style="92" customWidth="1"/>
    <col min="6667" max="6667" width="1.7109375" style="92" customWidth="1"/>
    <col min="6668" max="6668" width="3.85546875" style="92" customWidth="1"/>
    <col min="6669" max="6669" width="15.28515625" style="92" customWidth="1"/>
    <col min="6670" max="6670" width="5" style="92" customWidth="1"/>
    <col min="6671" max="6671" width="4.85546875" style="92" customWidth="1"/>
    <col min="6672" max="6672" width="32.140625" style="92" customWidth="1"/>
    <col min="6673" max="6912" width="8.7109375" style="92"/>
    <col min="6913" max="6913" width="5" style="92" customWidth="1"/>
    <col min="6914" max="6914" width="17.5703125" style="92" customWidth="1"/>
    <col min="6915" max="6915" width="0.5703125" style="92" customWidth="1"/>
    <col min="6916" max="6916" width="3.7109375" style="92" customWidth="1"/>
    <col min="6917" max="6917" width="17.42578125" style="92" customWidth="1"/>
    <col min="6918" max="6919" width="1" style="92" customWidth="1"/>
    <col min="6920" max="6920" width="8.42578125" style="92" customWidth="1"/>
    <col min="6921" max="6921" width="10.140625" style="92" customWidth="1"/>
    <col min="6922" max="6922" width="9.28515625" style="92" customWidth="1"/>
    <col min="6923" max="6923" width="1.7109375" style="92" customWidth="1"/>
    <col min="6924" max="6924" width="3.85546875" style="92" customWidth="1"/>
    <col min="6925" max="6925" width="15.28515625" style="92" customWidth="1"/>
    <col min="6926" max="6926" width="5" style="92" customWidth="1"/>
    <col min="6927" max="6927" width="4.85546875" style="92" customWidth="1"/>
    <col min="6928" max="6928" width="32.140625" style="92" customWidth="1"/>
    <col min="6929" max="7168" width="8.7109375" style="92"/>
    <col min="7169" max="7169" width="5" style="92" customWidth="1"/>
    <col min="7170" max="7170" width="17.5703125" style="92" customWidth="1"/>
    <col min="7171" max="7171" width="0.5703125" style="92" customWidth="1"/>
    <col min="7172" max="7172" width="3.7109375" style="92" customWidth="1"/>
    <col min="7173" max="7173" width="17.42578125" style="92" customWidth="1"/>
    <col min="7174" max="7175" width="1" style="92" customWidth="1"/>
    <col min="7176" max="7176" width="8.42578125" style="92" customWidth="1"/>
    <col min="7177" max="7177" width="10.140625" style="92" customWidth="1"/>
    <col min="7178" max="7178" width="9.28515625" style="92" customWidth="1"/>
    <col min="7179" max="7179" width="1.7109375" style="92" customWidth="1"/>
    <col min="7180" max="7180" width="3.85546875" style="92" customWidth="1"/>
    <col min="7181" max="7181" width="15.28515625" style="92" customWidth="1"/>
    <col min="7182" max="7182" width="5" style="92" customWidth="1"/>
    <col min="7183" max="7183" width="4.85546875" style="92" customWidth="1"/>
    <col min="7184" max="7184" width="32.140625" style="92" customWidth="1"/>
    <col min="7185" max="7424" width="8.7109375" style="92"/>
    <col min="7425" max="7425" width="5" style="92" customWidth="1"/>
    <col min="7426" max="7426" width="17.5703125" style="92" customWidth="1"/>
    <col min="7427" max="7427" width="0.5703125" style="92" customWidth="1"/>
    <col min="7428" max="7428" width="3.7109375" style="92" customWidth="1"/>
    <col min="7429" max="7429" width="17.42578125" style="92" customWidth="1"/>
    <col min="7430" max="7431" width="1" style="92" customWidth="1"/>
    <col min="7432" max="7432" width="8.42578125" style="92" customWidth="1"/>
    <col min="7433" max="7433" width="10.140625" style="92" customWidth="1"/>
    <col min="7434" max="7434" width="9.28515625" style="92" customWidth="1"/>
    <col min="7435" max="7435" width="1.7109375" style="92" customWidth="1"/>
    <col min="7436" max="7436" width="3.85546875" style="92" customWidth="1"/>
    <col min="7437" max="7437" width="15.28515625" style="92" customWidth="1"/>
    <col min="7438" max="7438" width="5" style="92" customWidth="1"/>
    <col min="7439" max="7439" width="4.85546875" style="92" customWidth="1"/>
    <col min="7440" max="7440" width="32.140625" style="92" customWidth="1"/>
    <col min="7441" max="7680" width="8.7109375" style="92"/>
    <col min="7681" max="7681" width="5" style="92" customWidth="1"/>
    <col min="7682" max="7682" width="17.5703125" style="92" customWidth="1"/>
    <col min="7683" max="7683" width="0.5703125" style="92" customWidth="1"/>
    <col min="7684" max="7684" width="3.7109375" style="92" customWidth="1"/>
    <col min="7685" max="7685" width="17.42578125" style="92" customWidth="1"/>
    <col min="7686" max="7687" width="1" style="92" customWidth="1"/>
    <col min="7688" max="7688" width="8.42578125" style="92" customWidth="1"/>
    <col min="7689" max="7689" width="10.140625" style="92" customWidth="1"/>
    <col min="7690" max="7690" width="9.28515625" style="92" customWidth="1"/>
    <col min="7691" max="7691" width="1.7109375" style="92" customWidth="1"/>
    <col min="7692" max="7692" width="3.85546875" style="92" customWidth="1"/>
    <col min="7693" max="7693" width="15.28515625" style="92" customWidth="1"/>
    <col min="7694" max="7694" width="5" style="92" customWidth="1"/>
    <col min="7695" max="7695" width="4.85546875" style="92" customWidth="1"/>
    <col min="7696" max="7696" width="32.140625" style="92" customWidth="1"/>
    <col min="7697" max="7936" width="8.7109375" style="92"/>
    <col min="7937" max="7937" width="5" style="92" customWidth="1"/>
    <col min="7938" max="7938" width="17.5703125" style="92" customWidth="1"/>
    <col min="7939" max="7939" width="0.5703125" style="92" customWidth="1"/>
    <col min="7940" max="7940" width="3.7109375" style="92" customWidth="1"/>
    <col min="7941" max="7941" width="17.42578125" style="92" customWidth="1"/>
    <col min="7942" max="7943" width="1" style="92" customWidth="1"/>
    <col min="7944" max="7944" width="8.42578125" style="92" customWidth="1"/>
    <col min="7945" max="7945" width="10.140625" style="92" customWidth="1"/>
    <col min="7946" max="7946" width="9.28515625" style="92" customWidth="1"/>
    <col min="7947" max="7947" width="1.7109375" style="92" customWidth="1"/>
    <col min="7948" max="7948" width="3.85546875" style="92" customWidth="1"/>
    <col min="7949" max="7949" width="15.28515625" style="92" customWidth="1"/>
    <col min="7950" max="7950" width="5" style="92" customWidth="1"/>
    <col min="7951" max="7951" width="4.85546875" style="92" customWidth="1"/>
    <col min="7952" max="7952" width="32.140625" style="92" customWidth="1"/>
    <col min="7953" max="8192" width="8.7109375" style="92"/>
    <col min="8193" max="8193" width="5" style="92" customWidth="1"/>
    <col min="8194" max="8194" width="17.5703125" style="92" customWidth="1"/>
    <col min="8195" max="8195" width="0.5703125" style="92" customWidth="1"/>
    <col min="8196" max="8196" width="3.7109375" style="92" customWidth="1"/>
    <col min="8197" max="8197" width="17.42578125" style="92" customWidth="1"/>
    <col min="8198" max="8199" width="1" style="92" customWidth="1"/>
    <col min="8200" max="8200" width="8.42578125" style="92" customWidth="1"/>
    <col min="8201" max="8201" width="10.140625" style="92" customWidth="1"/>
    <col min="8202" max="8202" width="9.28515625" style="92" customWidth="1"/>
    <col min="8203" max="8203" width="1.7109375" style="92" customWidth="1"/>
    <col min="8204" max="8204" width="3.85546875" style="92" customWidth="1"/>
    <col min="8205" max="8205" width="15.28515625" style="92" customWidth="1"/>
    <col min="8206" max="8206" width="5" style="92" customWidth="1"/>
    <col min="8207" max="8207" width="4.85546875" style="92" customWidth="1"/>
    <col min="8208" max="8208" width="32.140625" style="92" customWidth="1"/>
    <col min="8209" max="8448" width="8.7109375" style="92"/>
    <col min="8449" max="8449" width="5" style="92" customWidth="1"/>
    <col min="8450" max="8450" width="17.5703125" style="92" customWidth="1"/>
    <col min="8451" max="8451" width="0.5703125" style="92" customWidth="1"/>
    <col min="8452" max="8452" width="3.7109375" style="92" customWidth="1"/>
    <col min="8453" max="8453" width="17.42578125" style="92" customWidth="1"/>
    <col min="8454" max="8455" width="1" style="92" customWidth="1"/>
    <col min="8456" max="8456" width="8.42578125" style="92" customWidth="1"/>
    <col min="8457" max="8457" width="10.140625" style="92" customWidth="1"/>
    <col min="8458" max="8458" width="9.28515625" style="92" customWidth="1"/>
    <col min="8459" max="8459" width="1.7109375" style="92" customWidth="1"/>
    <col min="8460" max="8460" width="3.85546875" style="92" customWidth="1"/>
    <col min="8461" max="8461" width="15.28515625" style="92" customWidth="1"/>
    <col min="8462" max="8462" width="5" style="92" customWidth="1"/>
    <col min="8463" max="8463" width="4.85546875" style="92" customWidth="1"/>
    <col min="8464" max="8464" width="32.140625" style="92" customWidth="1"/>
    <col min="8465" max="8704" width="8.7109375" style="92"/>
    <col min="8705" max="8705" width="5" style="92" customWidth="1"/>
    <col min="8706" max="8706" width="17.5703125" style="92" customWidth="1"/>
    <col min="8707" max="8707" width="0.5703125" style="92" customWidth="1"/>
    <col min="8708" max="8708" width="3.7109375" style="92" customWidth="1"/>
    <col min="8709" max="8709" width="17.42578125" style="92" customWidth="1"/>
    <col min="8710" max="8711" width="1" style="92" customWidth="1"/>
    <col min="8712" max="8712" width="8.42578125" style="92" customWidth="1"/>
    <col min="8713" max="8713" width="10.140625" style="92" customWidth="1"/>
    <col min="8714" max="8714" width="9.28515625" style="92" customWidth="1"/>
    <col min="8715" max="8715" width="1.7109375" style="92" customWidth="1"/>
    <col min="8716" max="8716" width="3.85546875" style="92" customWidth="1"/>
    <col min="8717" max="8717" width="15.28515625" style="92" customWidth="1"/>
    <col min="8718" max="8718" width="5" style="92" customWidth="1"/>
    <col min="8719" max="8719" width="4.85546875" style="92" customWidth="1"/>
    <col min="8720" max="8720" width="32.140625" style="92" customWidth="1"/>
    <col min="8721" max="8960" width="8.7109375" style="92"/>
    <col min="8961" max="8961" width="5" style="92" customWidth="1"/>
    <col min="8962" max="8962" width="17.5703125" style="92" customWidth="1"/>
    <col min="8963" max="8963" width="0.5703125" style="92" customWidth="1"/>
    <col min="8964" max="8964" width="3.7109375" style="92" customWidth="1"/>
    <col min="8965" max="8965" width="17.42578125" style="92" customWidth="1"/>
    <col min="8966" max="8967" width="1" style="92" customWidth="1"/>
    <col min="8968" max="8968" width="8.42578125" style="92" customWidth="1"/>
    <col min="8969" max="8969" width="10.140625" style="92" customWidth="1"/>
    <col min="8970" max="8970" width="9.28515625" style="92" customWidth="1"/>
    <col min="8971" max="8971" width="1.7109375" style="92" customWidth="1"/>
    <col min="8972" max="8972" width="3.85546875" style="92" customWidth="1"/>
    <col min="8973" max="8973" width="15.28515625" style="92" customWidth="1"/>
    <col min="8974" max="8974" width="5" style="92" customWidth="1"/>
    <col min="8975" max="8975" width="4.85546875" style="92" customWidth="1"/>
    <col min="8976" max="8976" width="32.140625" style="92" customWidth="1"/>
    <col min="8977" max="9216" width="8.7109375" style="92"/>
    <col min="9217" max="9217" width="5" style="92" customWidth="1"/>
    <col min="9218" max="9218" width="17.5703125" style="92" customWidth="1"/>
    <col min="9219" max="9219" width="0.5703125" style="92" customWidth="1"/>
    <col min="9220" max="9220" width="3.7109375" style="92" customWidth="1"/>
    <col min="9221" max="9221" width="17.42578125" style="92" customWidth="1"/>
    <col min="9222" max="9223" width="1" style="92" customWidth="1"/>
    <col min="9224" max="9224" width="8.42578125" style="92" customWidth="1"/>
    <col min="9225" max="9225" width="10.140625" style="92" customWidth="1"/>
    <col min="9226" max="9226" width="9.28515625" style="92" customWidth="1"/>
    <col min="9227" max="9227" width="1.7109375" style="92" customWidth="1"/>
    <col min="9228" max="9228" width="3.85546875" style="92" customWidth="1"/>
    <col min="9229" max="9229" width="15.28515625" style="92" customWidth="1"/>
    <col min="9230" max="9230" width="5" style="92" customWidth="1"/>
    <col min="9231" max="9231" width="4.85546875" style="92" customWidth="1"/>
    <col min="9232" max="9232" width="32.140625" style="92" customWidth="1"/>
    <col min="9233" max="9472" width="8.7109375" style="92"/>
    <col min="9473" max="9473" width="5" style="92" customWidth="1"/>
    <col min="9474" max="9474" width="17.5703125" style="92" customWidth="1"/>
    <col min="9475" max="9475" width="0.5703125" style="92" customWidth="1"/>
    <col min="9476" max="9476" width="3.7109375" style="92" customWidth="1"/>
    <col min="9477" max="9477" width="17.42578125" style="92" customWidth="1"/>
    <col min="9478" max="9479" width="1" style="92" customWidth="1"/>
    <col min="9480" max="9480" width="8.42578125" style="92" customWidth="1"/>
    <col min="9481" max="9481" width="10.140625" style="92" customWidth="1"/>
    <col min="9482" max="9482" width="9.28515625" style="92" customWidth="1"/>
    <col min="9483" max="9483" width="1.7109375" style="92" customWidth="1"/>
    <col min="9484" max="9484" width="3.85546875" style="92" customWidth="1"/>
    <col min="9485" max="9485" width="15.28515625" style="92" customWidth="1"/>
    <col min="9486" max="9486" width="5" style="92" customWidth="1"/>
    <col min="9487" max="9487" width="4.85546875" style="92" customWidth="1"/>
    <col min="9488" max="9488" width="32.140625" style="92" customWidth="1"/>
    <col min="9489" max="9728" width="8.7109375" style="92"/>
    <col min="9729" max="9729" width="5" style="92" customWidth="1"/>
    <col min="9730" max="9730" width="17.5703125" style="92" customWidth="1"/>
    <col min="9731" max="9731" width="0.5703125" style="92" customWidth="1"/>
    <col min="9732" max="9732" width="3.7109375" style="92" customWidth="1"/>
    <col min="9733" max="9733" width="17.42578125" style="92" customWidth="1"/>
    <col min="9734" max="9735" width="1" style="92" customWidth="1"/>
    <col min="9736" max="9736" width="8.42578125" style="92" customWidth="1"/>
    <col min="9737" max="9737" width="10.140625" style="92" customWidth="1"/>
    <col min="9738" max="9738" width="9.28515625" style="92" customWidth="1"/>
    <col min="9739" max="9739" width="1.7109375" style="92" customWidth="1"/>
    <col min="9740" max="9740" width="3.85546875" style="92" customWidth="1"/>
    <col min="9741" max="9741" width="15.28515625" style="92" customWidth="1"/>
    <col min="9742" max="9742" width="5" style="92" customWidth="1"/>
    <col min="9743" max="9743" width="4.85546875" style="92" customWidth="1"/>
    <col min="9744" max="9744" width="32.140625" style="92" customWidth="1"/>
    <col min="9745" max="9984" width="8.7109375" style="92"/>
    <col min="9985" max="9985" width="5" style="92" customWidth="1"/>
    <col min="9986" max="9986" width="17.5703125" style="92" customWidth="1"/>
    <col min="9987" max="9987" width="0.5703125" style="92" customWidth="1"/>
    <col min="9988" max="9988" width="3.7109375" style="92" customWidth="1"/>
    <col min="9989" max="9989" width="17.42578125" style="92" customWidth="1"/>
    <col min="9990" max="9991" width="1" style="92" customWidth="1"/>
    <col min="9992" max="9992" width="8.42578125" style="92" customWidth="1"/>
    <col min="9993" max="9993" width="10.140625" style="92" customWidth="1"/>
    <col min="9994" max="9994" width="9.28515625" style="92" customWidth="1"/>
    <col min="9995" max="9995" width="1.7109375" style="92" customWidth="1"/>
    <col min="9996" max="9996" width="3.85546875" style="92" customWidth="1"/>
    <col min="9997" max="9997" width="15.28515625" style="92" customWidth="1"/>
    <col min="9998" max="9998" width="5" style="92" customWidth="1"/>
    <col min="9999" max="9999" width="4.85546875" style="92" customWidth="1"/>
    <col min="10000" max="10000" width="32.140625" style="92" customWidth="1"/>
    <col min="10001" max="10240" width="8.7109375" style="92"/>
    <col min="10241" max="10241" width="5" style="92" customWidth="1"/>
    <col min="10242" max="10242" width="17.5703125" style="92" customWidth="1"/>
    <col min="10243" max="10243" width="0.5703125" style="92" customWidth="1"/>
    <col min="10244" max="10244" width="3.7109375" style="92" customWidth="1"/>
    <col min="10245" max="10245" width="17.42578125" style="92" customWidth="1"/>
    <col min="10246" max="10247" width="1" style="92" customWidth="1"/>
    <col min="10248" max="10248" width="8.42578125" style="92" customWidth="1"/>
    <col min="10249" max="10249" width="10.140625" style="92" customWidth="1"/>
    <col min="10250" max="10250" width="9.28515625" style="92" customWidth="1"/>
    <col min="10251" max="10251" width="1.7109375" style="92" customWidth="1"/>
    <col min="10252" max="10252" width="3.85546875" style="92" customWidth="1"/>
    <col min="10253" max="10253" width="15.28515625" style="92" customWidth="1"/>
    <col min="10254" max="10254" width="5" style="92" customWidth="1"/>
    <col min="10255" max="10255" width="4.85546875" style="92" customWidth="1"/>
    <col min="10256" max="10256" width="32.140625" style="92" customWidth="1"/>
    <col min="10257" max="10496" width="8.7109375" style="92"/>
    <col min="10497" max="10497" width="5" style="92" customWidth="1"/>
    <col min="10498" max="10498" width="17.5703125" style="92" customWidth="1"/>
    <col min="10499" max="10499" width="0.5703125" style="92" customWidth="1"/>
    <col min="10500" max="10500" width="3.7109375" style="92" customWidth="1"/>
    <col min="10501" max="10501" width="17.42578125" style="92" customWidth="1"/>
    <col min="10502" max="10503" width="1" style="92" customWidth="1"/>
    <col min="10504" max="10504" width="8.42578125" style="92" customWidth="1"/>
    <col min="10505" max="10505" width="10.140625" style="92" customWidth="1"/>
    <col min="10506" max="10506" width="9.28515625" style="92" customWidth="1"/>
    <col min="10507" max="10507" width="1.7109375" style="92" customWidth="1"/>
    <col min="10508" max="10508" width="3.85546875" style="92" customWidth="1"/>
    <col min="10509" max="10509" width="15.28515625" style="92" customWidth="1"/>
    <col min="10510" max="10510" width="5" style="92" customWidth="1"/>
    <col min="10511" max="10511" width="4.85546875" style="92" customWidth="1"/>
    <col min="10512" max="10512" width="32.140625" style="92" customWidth="1"/>
    <col min="10513" max="10752" width="8.7109375" style="92"/>
    <col min="10753" max="10753" width="5" style="92" customWidth="1"/>
    <col min="10754" max="10754" width="17.5703125" style="92" customWidth="1"/>
    <col min="10755" max="10755" width="0.5703125" style="92" customWidth="1"/>
    <col min="10756" max="10756" width="3.7109375" style="92" customWidth="1"/>
    <col min="10757" max="10757" width="17.42578125" style="92" customWidth="1"/>
    <col min="10758" max="10759" width="1" style="92" customWidth="1"/>
    <col min="10760" max="10760" width="8.42578125" style="92" customWidth="1"/>
    <col min="10761" max="10761" width="10.140625" style="92" customWidth="1"/>
    <col min="10762" max="10762" width="9.28515625" style="92" customWidth="1"/>
    <col min="10763" max="10763" width="1.7109375" style="92" customWidth="1"/>
    <col min="10764" max="10764" width="3.85546875" style="92" customWidth="1"/>
    <col min="10765" max="10765" width="15.28515625" style="92" customWidth="1"/>
    <col min="10766" max="10766" width="5" style="92" customWidth="1"/>
    <col min="10767" max="10767" width="4.85546875" style="92" customWidth="1"/>
    <col min="10768" max="10768" width="32.140625" style="92" customWidth="1"/>
    <col min="10769" max="11008" width="8.7109375" style="92"/>
    <col min="11009" max="11009" width="5" style="92" customWidth="1"/>
    <col min="11010" max="11010" width="17.5703125" style="92" customWidth="1"/>
    <col min="11011" max="11011" width="0.5703125" style="92" customWidth="1"/>
    <col min="11012" max="11012" width="3.7109375" style="92" customWidth="1"/>
    <col min="11013" max="11013" width="17.42578125" style="92" customWidth="1"/>
    <col min="11014" max="11015" width="1" style="92" customWidth="1"/>
    <col min="11016" max="11016" width="8.42578125" style="92" customWidth="1"/>
    <col min="11017" max="11017" width="10.140625" style="92" customWidth="1"/>
    <col min="11018" max="11018" width="9.28515625" style="92" customWidth="1"/>
    <col min="11019" max="11019" width="1.7109375" style="92" customWidth="1"/>
    <col min="11020" max="11020" width="3.85546875" style="92" customWidth="1"/>
    <col min="11021" max="11021" width="15.28515625" style="92" customWidth="1"/>
    <col min="11022" max="11022" width="5" style="92" customWidth="1"/>
    <col min="11023" max="11023" width="4.85546875" style="92" customWidth="1"/>
    <col min="11024" max="11024" width="32.140625" style="92" customWidth="1"/>
    <col min="11025" max="11264" width="8.7109375" style="92"/>
    <col min="11265" max="11265" width="5" style="92" customWidth="1"/>
    <col min="11266" max="11266" width="17.5703125" style="92" customWidth="1"/>
    <col min="11267" max="11267" width="0.5703125" style="92" customWidth="1"/>
    <col min="11268" max="11268" width="3.7109375" style="92" customWidth="1"/>
    <col min="11269" max="11269" width="17.42578125" style="92" customWidth="1"/>
    <col min="11270" max="11271" width="1" style="92" customWidth="1"/>
    <col min="11272" max="11272" width="8.42578125" style="92" customWidth="1"/>
    <col min="11273" max="11273" width="10.140625" style="92" customWidth="1"/>
    <col min="11274" max="11274" width="9.28515625" style="92" customWidth="1"/>
    <col min="11275" max="11275" width="1.7109375" style="92" customWidth="1"/>
    <col min="11276" max="11276" width="3.85546875" style="92" customWidth="1"/>
    <col min="11277" max="11277" width="15.28515625" style="92" customWidth="1"/>
    <col min="11278" max="11278" width="5" style="92" customWidth="1"/>
    <col min="11279" max="11279" width="4.85546875" style="92" customWidth="1"/>
    <col min="11280" max="11280" width="32.140625" style="92" customWidth="1"/>
    <col min="11281" max="11520" width="8.7109375" style="92"/>
    <col min="11521" max="11521" width="5" style="92" customWidth="1"/>
    <col min="11522" max="11522" width="17.5703125" style="92" customWidth="1"/>
    <col min="11523" max="11523" width="0.5703125" style="92" customWidth="1"/>
    <col min="11524" max="11524" width="3.7109375" style="92" customWidth="1"/>
    <col min="11525" max="11525" width="17.42578125" style="92" customWidth="1"/>
    <col min="11526" max="11527" width="1" style="92" customWidth="1"/>
    <col min="11528" max="11528" width="8.42578125" style="92" customWidth="1"/>
    <col min="11529" max="11529" width="10.140625" style="92" customWidth="1"/>
    <col min="11530" max="11530" width="9.28515625" style="92" customWidth="1"/>
    <col min="11531" max="11531" width="1.7109375" style="92" customWidth="1"/>
    <col min="11532" max="11532" width="3.85546875" style="92" customWidth="1"/>
    <col min="11533" max="11533" width="15.28515625" style="92" customWidth="1"/>
    <col min="11534" max="11534" width="5" style="92" customWidth="1"/>
    <col min="11535" max="11535" width="4.85546875" style="92" customWidth="1"/>
    <col min="11536" max="11536" width="32.140625" style="92" customWidth="1"/>
    <col min="11537" max="11776" width="8.7109375" style="92"/>
    <col min="11777" max="11777" width="5" style="92" customWidth="1"/>
    <col min="11778" max="11778" width="17.5703125" style="92" customWidth="1"/>
    <col min="11779" max="11779" width="0.5703125" style="92" customWidth="1"/>
    <col min="11780" max="11780" width="3.7109375" style="92" customWidth="1"/>
    <col min="11781" max="11781" width="17.42578125" style="92" customWidth="1"/>
    <col min="11782" max="11783" width="1" style="92" customWidth="1"/>
    <col min="11784" max="11784" width="8.42578125" style="92" customWidth="1"/>
    <col min="11785" max="11785" width="10.140625" style="92" customWidth="1"/>
    <col min="11786" max="11786" width="9.28515625" style="92" customWidth="1"/>
    <col min="11787" max="11787" width="1.7109375" style="92" customWidth="1"/>
    <col min="11788" max="11788" width="3.85546875" style="92" customWidth="1"/>
    <col min="11789" max="11789" width="15.28515625" style="92" customWidth="1"/>
    <col min="11790" max="11790" width="5" style="92" customWidth="1"/>
    <col min="11791" max="11791" width="4.85546875" style="92" customWidth="1"/>
    <col min="11792" max="11792" width="32.140625" style="92" customWidth="1"/>
    <col min="11793" max="12032" width="8.7109375" style="92"/>
    <col min="12033" max="12033" width="5" style="92" customWidth="1"/>
    <col min="12034" max="12034" width="17.5703125" style="92" customWidth="1"/>
    <col min="12035" max="12035" width="0.5703125" style="92" customWidth="1"/>
    <col min="12036" max="12036" width="3.7109375" style="92" customWidth="1"/>
    <col min="12037" max="12037" width="17.42578125" style="92" customWidth="1"/>
    <col min="12038" max="12039" width="1" style="92" customWidth="1"/>
    <col min="12040" max="12040" width="8.42578125" style="92" customWidth="1"/>
    <col min="12041" max="12041" width="10.140625" style="92" customWidth="1"/>
    <col min="12042" max="12042" width="9.28515625" style="92" customWidth="1"/>
    <col min="12043" max="12043" width="1.7109375" style="92" customWidth="1"/>
    <col min="12044" max="12044" width="3.85546875" style="92" customWidth="1"/>
    <col min="12045" max="12045" width="15.28515625" style="92" customWidth="1"/>
    <col min="12046" max="12046" width="5" style="92" customWidth="1"/>
    <col min="12047" max="12047" width="4.85546875" style="92" customWidth="1"/>
    <col min="12048" max="12048" width="32.140625" style="92" customWidth="1"/>
    <col min="12049" max="12288" width="8.7109375" style="92"/>
    <col min="12289" max="12289" width="5" style="92" customWidth="1"/>
    <col min="12290" max="12290" width="17.5703125" style="92" customWidth="1"/>
    <col min="12291" max="12291" width="0.5703125" style="92" customWidth="1"/>
    <col min="12292" max="12292" width="3.7109375" style="92" customWidth="1"/>
    <col min="12293" max="12293" width="17.42578125" style="92" customWidth="1"/>
    <col min="12294" max="12295" width="1" style="92" customWidth="1"/>
    <col min="12296" max="12296" width="8.42578125" style="92" customWidth="1"/>
    <col min="12297" max="12297" width="10.140625" style="92" customWidth="1"/>
    <col min="12298" max="12298" width="9.28515625" style="92" customWidth="1"/>
    <col min="12299" max="12299" width="1.7109375" style="92" customWidth="1"/>
    <col min="12300" max="12300" width="3.85546875" style="92" customWidth="1"/>
    <col min="12301" max="12301" width="15.28515625" style="92" customWidth="1"/>
    <col min="12302" max="12302" width="5" style="92" customWidth="1"/>
    <col min="12303" max="12303" width="4.85546875" style="92" customWidth="1"/>
    <col min="12304" max="12304" width="32.140625" style="92" customWidth="1"/>
    <col min="12305" max="12544" width="8.7109375" style="92"/>
    <col min="12545" max="12545" width="5" style="92" customWidth="1"/>
    <col min="12546" max="12546" width="17.5703125" style="92" customWidth="1"/>
    <col min="12547" max="12547" width="0.5703125" style="92" customWidth="1"/>
    <col min="12548" max="12548" width="3.7109375" style="92" customWidth="1"/>
    <col min="12549" max="12549" width="17.42578125" style="92" customWidth="1"/>
    <col min="12550" max="12551" width="1" style="92" customWidth="1"/>
    <col min="12552" max="12552" width="8.42578125" style="92" customWidth="1"/>
    <col min="12553" max="12553" width="10.140625" style="92" customWidth="1"/>
    <col min="12554" max="12554" width="9.28515625" style="92" customWidth="1"/>
    <col min="12555" max="12555" width="1.7109375" style="92" customWidth="1"/>
    <col min="12556" max="12556" width="3.85546875" style="92" customWidth="1"/>
    <col min="12557" max="12557" width="15.28515625" style="92" customWidth="1"/>
    <col min="12558" max="12558" width="5" style="92" customWidth="1"/>
    <col min="12559" max="12559" width="4.85546875" style="92" customWidth="1"/>
    <col min="12560" max="12560" width="32.140625" style="92" customWidth="1"/>
    <col min="12561" max="12800" width="8.7109375" style="92"/>
    <col min="12801" max="12801" width="5" style="92" customWidth="1"/>
    <col min="12802" max="12802" width="17.5703125" style="92" customWidth="1"/>
    <col min="12803" max="12803" width="0.5703125" style="92" customWidth="1"/>
    <col min="12804" max="12804" width="3.7109375" style="92" customWidth="1"/>
    <col min="12805" max="12805" width="17.42578125" style="92" customWidth="1"/>
    <col min="12806" max="12807" width="1" style="92" customWidth="1"/>
    <col min="12808" max="12808" width="8.42578125" style="92" customWidth="1"/>
    <col min="12809" max="12809" width="10.140625" style="92" customWidth="1"/>
    <col min="12810" max="12810" width="9.28515625" style="92" customWidth="1"/>
    <col min="12811" max="12811" width="1.7109375" style="92" customWidth="1"/>
    <col min="12812" max="12812" width="3.85546875" style="92" customWidth="1"/>
    <col min="12813" max="12813" width="15.28515625" style="92" customWidth="1"/>
    <col min="12814" max="12814" width="5" style="92" customWidth="1"/>
    <col min="12815" max="12815" width="4.85546875" style="92" customWidth="1"/>
    <col min="12816" max="12816" width="32.140625" style="92" customWidth="1"/>
    <col min="12817" max="13056" width="8.7109375" style="92"/>
    <col min="13057" max="13057" width="5" style="92" customWidth="1"/>
    <col min="13058" max="13058" width="17.5703125" style="92" customWidth="1"/>
    <col min="13059" max="13059" width="0.5703125" style="92" customWidth="1"/>
    <col min="13060" max="13060" width="3.7109375" style="92" customWidth="1"/>
    <col min="13061" max="13061" width="17.42578125" style="92" customWidth="1"/>
    <col min="13062" max="13063" width="1" style="92" customWidth="1"/>
    <col min="13064" max="13064" width="8.42578125" style="92" customWidth="1"/>
    <col min="13065" max="13065" width="10.140625" style="92" customWidth="1"/>
    <col min="13066" max="13066" width="9.28515625" style="92" customWidth="1"/>
    <col min="13067" max="13067" width="1.7109375" style="92" customWidth="1"/>
    <col min="13068" max="13068" width="3.85546875" style="92" customWidth="1"/>
    <col min="13069" max="13069" width="15.28515625" style="92" customWidth="1"/>
    <col min="13070" max="13070" width="5" style="92" customWidth="1"/>
    <col min="13071" max="13071" width="4.85546875" style="92" customWidth="1"/>
    <col min="13072" max="13072" width="32.140625" style="92" customWidth="1"/>
    <col min="13073" max="13312" width="8.7109375" style="92"/>
    <col min="13313" max="13313" width="5" style="92" customWidth="1"/>
    <col min="13314" max="13314" width="17.5703125" style="92" customWidth="1"/>
    <col min="13315" max="13315" width="0.5703125" style="92" customWidth="1"/>
    <col min="13316" max="13316" width="3.7109375" style="92" customWidth="1"/>
    <col min="13317" max="13317" width="17.42578125" style="92" customWidth="1"/>
    <col min="13318" max="13319" width="1" style="92" customWidth="1"/>
    <col min="13320" max="13320" width="8.42578125" style="92" customWidth="1"/>
    <col min="13321" max="13321" width="10.140625" style="92" customWidth="1"/>
    <col min="13322" max="13322" width="9.28515625" style="92" customWidth="1"/>
    <col min="13323" max="13323" width="1.7109375" style="92" customWidth="1"/>
    <col min="13324" max="13324" width="3.85546875" style="92" customWidth="1"/>
    <col min="13325" max="13325" width="15.28515625" style="92" customWidth="1"/>
    <col min="13326" max="13326" width="5" style="92" customWidth="1"/>
    <col min="13327" max="13327" width="4.85546875" style="92" customWidth="1"/>
    <col min="13328" max="13328" width="32.140625" style="92" customWidth="1"/>
    <col min="13329" max="13568" width="8.7109375" style="92"/>
    <col min="13569" max="13569" width="5" style="92" customWidth="1"/>
    <col min="13570" max="13570" width="17.5703125" style="92" customWidth="1"/>
    <col min="13571" max="13571" width="0.5703125" style="92" customWidth="1"/>
    <col min="13572" max="13572" width="3.7109375" style="92" customWidth="1"/>
    <col min="13573" max="13573" width="17.42578125" style="92" customWidth="1"/>
    <col min="13574" max="13575" width="1" style="92" customWidth="1"/>
    <col min="13576" max="13576" width="8.42578125" style="92" customWidth="1"/>
    <col min="13577" max="13577" width="10.140625" style="92" customWidth="1"/>
    <col min="13578" max="13578" width="9.28515625" style="92" customWidth="1"/>
    <col min="13579" max="13579" width="1.7109375" style="92" customWidth="1"/>
    <col min="13580" max="13580" width="3.85546875" style="92" customWidth="1"/>
    <col min="13581" max="13581" width="15.28515625" style="92" customWidth="1"/>
    <col min="13582" max="13582" width="5" style="92" customWidth="1"/>
    <col min="13583" max="13583" width="4.85546875" style="92" customWidth="1"/>
    <col min="13584" max="13584" width="32.140625" style="92" customWidth="1"/>
    <col min="13585" max="13824" width="8.7109375" style="92"/>
    <col min="13825" max="13825" width="5" style="92" customWidth="1"/>
    <col min="13826" max="13826" width="17.5703125" style="92" customWidth="1"/>
    <col min="13827" max="13827" width="0.5703125" style="92" customWidth="1"/>
    <col min="13828" max="13828" width="3.7109375" style="92" customWidth="1"/>
    <col min="13829" max="13829" width="17.42578125" style="92" customWidth="1"/>
    <col min="13830" max="13831" width="1" style="92" customWidth="1"/>
    <col min="13832" max="13832" width="8.42578125" style="92" customWidth="1"/>
    <col min="13833" max="13833" width="10.140625" style="92" customWidth="1"/>
    <col min="13834" max="13834" width="9.28515625" style="92" customWidth="1"/>
    <col min="13835" max="13835" width="1.7109375" style="92" customWidth="1"/>
    <col min="13836" max="13836" width="3.85546875" style="92" customWidth="1"/>
    <col min="13837" max="13837" width="15.28515625" style="92" customWidth="1"/>
    <col min="13838" max="13838" width="5" style="92" customWidth="1"/>
    <col min="13839" max="13839" width="4.85546875" style="92" customWidth="1"/>
    <col min="13840" max="13840" width="32.140625" style="92" customWidth="1"/>
    <col min="13841" max="14080" width="8.7109375" style="92"/>
    <col min="14081" max="14081" width="5" style="92" customWidth="1"/>
    <col min="14082" max="14082" width="17.5703125" style="92" customWidth="1"/>
    <col min="14083" max="14083" width="0.5703125" style="92" customWidth="1"/>
    <col min="14084" max="14084" width="3.7109375" style="92" customWidth="1"/>
    <col min="14085" max="14085" width="17.42578125" style="92" customWidth="1"/>
    <col min="14086" max="14087" width="1" style="92" customWidth="1"/>
    <col min="14088" max="14088" width="8.42578125" style="92" customWidth="1"/>
    <col min="14089" max="14089" width="10.140625" style="92" customWidth="1"/>
    <col min="14090" max="14090" width="9.28515625" style="92" customWidth="1"/>
    <col min="14091" max="14091" width="1.7109375" style="92" customWidth="1"/>
    <col min="14092" max="14092" width="3.85546875" style="92" customWidth="1"/>
    <col min="14093" max="14093" width="15.28515625" style="92" customWidth="1"/>
    <col min="14094" max="14094" width="5" style="92" customWidth="1"/>
    <col min="14095" max="14095" width="4.85546875" style="92" customWidth="1"/>
    <col min="14096" max="14096" width="32.140625" style="92" customWidth="1"/>
    <col min="14097" max="14336" width="8.7109375" style="92"/>
    <col min="14337" max="14337" width="5" style="92" customWidth="1"/>
    <col min="14338" max="14338" width="17.5703125" style="92" customWidth="1"/>
    <col min="14339" max="14339" width="0.5703125" style="92" customWidth="1"/>
    <col min="14340" max="14340" width="3.7109375" style="92" customWidth="1"/>
    <col min="14341" max="14341" width="17.42578125" style="92" customWidth="1"/>
    <col min="14342" max="14343" width="1" style="92" customWidth="1"/>
    <col min="14344" max="14344" width="8.42578125" style="92" customWidth="1"/>
    <col min="14345" max="14345" width="10.140625" style="92" customWidth="1"/>
    <col min="14346" max="14346" width="9.28515625" style="92" customWidth="1"/>
    <col min="14347" max="14347" width="1.7109375" style="92" customWidth="1"/>
    <col min="14348" max="14348" width="3.85546875" style="92" customWidth="1"/>
    <col min="14349" max="14349" width="15.28515625" style="92" customWidth="1"/>
    <col min="14350" max="14350" width="5" style="92" customWidth="1"/>
    <col min="14351" max="14351" width="4.85546875" style="92" customWidth="1"/>
    <col min="14352" max="14352" width="32.140625" style="92" customWidth="1"/>
    <col min="14353" max="14592" width="8.7109375" style="92"/>
    <col min="14593" max="14593" width="5" style="92" customWidth="1"/>
    <col min="14594" max="14594" width="17.5703125" style="92" customWidth="1"/>
    <col min="14595" max="14595" width="0.5703125" style="92" customWidth="1"/>
    <col min="14596" max="14596" width="3.7109375" style="92" customWidth="1"/>
    <col min="14597" max="14597" width="17.42578125" style="92" customWidth="1"/>
    <col min="14598" max="14599" width="1" style="92" customWidth="1"/>
    <col min="14600" max="14600" width="8.42578125" style="92" customWidth="1"/>
    <col min="14601" max="14601" width="10.140625" style="92" customWidth="1"/>
    <col min="14602" max="14602" width="9.28515625" style="92" customWidth="1"/>
    <col min="14603" max="14603" width="1.7109375" style="92" customWidth="1"/>
    <col min="14604" max="14604" width="3.85546875" style="92" customWidth="1"/>
    <col min="14605" max="14605" width="15.28515625" style="92" customWidth="1"/>
    <col min="14606" max="14606" width="5" style="92" customWidth="1"/>
    <col min="14607" max="14607" width="4.85546875" style="92" customWidth="1"/>
    <col min="14608" max="14608" width="32.140625" style="92" customWidth="1"/>
    <col min="14609" max="14848" width="8.7109375" style="92"/>
    <col min="14849" max="14849" width="5" style="92" customWidth="1"/>
    <col min="14850" max="14850" width="17.5703125" style="92" customWidth="1"/>
    <col min="14851" max="14851" width="0.5703125" style="92" customWidth="1"/>
    <col min="14852" max="14852" width="3.7109375" style="92" customWidth="1"/>
    <col min="14853" max="14853" width="17.42578125" style="92" customWidth="1"/>
    <col min="14854" max="14855" width="1" style="92" customWidth="1"/>
    <col min="14856" max="14856" width="8.42578125" style="92" customWidth="1"/>
    <col min="14857" max="14857" width="10.140625" style="92" customWidth="1"/>
    <col min="14858" max="14858" width="9.28515625" style="92" customWidth="1"/>
    <col min="14859" max="14859" width="1.7109375" style="92" customWidth="1"/>
    <col min="14860" max="14860" width="3.85546875" style="92" customWidth="1"/>
    <col min="14861" max="14861" width="15.28515625" style="92" customWidth="1"/>
    <col min="14862" max="14862" width="5" style="92" customWidth="1"/>
    <col min="14863" max="14863" width="4.85546875" style="92" customWidth="1"/>
    <col min="14864" max="14864" width="32.140625" style="92" customWidth="1"/>
    <col min="14865" max="15104" width="8.7109375" style="92"/>
    <col min="15105" max="15105" width="5" style="92" customWidth="1"/>
    <col min="15106" max="15106" width="17.5703125" style="92" customWidth="1"/>
    <col min="15107" max="15107" width="0.5703125" style="92" customWidth="1"/>
    <col min="15108" max="15108" width="3.7109375" style="92" customWidth="1"/>
    <col min="15109" max="15109" width="17.42578125" style="92" customWidth="1"/>
    <col min="15110" max="15111" width="1" style="92" customWidth="1"/>
    <col min="15112" max="15112" width="8.42578125" style="92" customWidth="1"/>
    <col min="15113" max="15113" width="10.140625" style="92" customWidth="1"/>
    <col min="15114" max="15114" width="9.28515625" style="92" customWidth="1"/>
    <col min="15115" max="15115" width="1.7109375" style="92" customWidth="1"/>
    <col min="15116" max="15116" width="3.85546875" style="92" customWidth="1"/>
    <col min="15117" max="15117" width="15.28515625" style="92" customWidth="1"/>
    <col min="15118" max="15118" width="5" style="92" customWidth="1"/>
    <col min="15119" max="15119" width="4.85546875" style="92" customWidth="1"/>
    <col min="15120" max="15120" width="32.140625" style="92" customWidth="1"/>
    <col min="15121" max="15360" width="8.7109375" style="92"/>
    <col min="15361" max="15361" width="5" style="92" customWidth="1"/>
    <col min="15362" max="15362" width="17.5703125" style="92" customWidth="1"/>
    <col min="15363" max="15363" width="0.5703125" style="92" customWidth="1"/>
    <col min="15364" max="15364" width="3.7109375" style="92" customWidth="1"/>
    <col min="15365" max="15365" width="17.42578125" style="92" customWidth="1"/>
    <col min="15366" max="15367" width="1" style="92" customWidth="1"/>
    <col min="15368" max="15368" width="8.42578125" style="92" customWidth="1"/>
    <col min="15369" max="15369" width="10.140625" style="92" customWidth="1"/>
    <col min="15370" max="15370" width="9.28515625" style="92" customWidth="1"/>
    <col min="15371" max="15371" width="1.7109375" style="92" customWidth="1"/>
    <col min="15372" max="15372" width="3.85546875" style="92" customWidth="1"/>
    <col min="15373" max="15373" width="15.28515625" style="92" customWidth="1"/>
    <col min="15374" max="15374" width="5" style="92" customWidth="1"/>
    <col min="15375" max="15375" width="4.85546875" style="92" customWidth="1"/>
    <col min="15376" max="15376" width="32.140625" style="92" customWidth="1"/>
    <col min="15377" max="15616" width="8.7109375" style="92"/>
    <col min="15617" max="15617" width="5" style="92" customWidth="1"/>
    <col min="15618" max="15618" width="17.5703125" style="92" customWidth="1"/>
    <col min="15619" max="15619" width="0.5703125" style="92" customWidth="1"/>
    <col min="15620" max="15620" width="3.7109375" style="92" customWidth="1"/>
    <col min="15621" max="15621" width="17.42578125" style="92" customWidth="1"/>
    <col min="15622" max="15623" width="1" style="92" customWidth="1"/>
    <col min="15624" max="15624" width="8.42578125" style="92" customWidth="1"/>
    <col min="15625" max="15625" width="10.140625" style="92" customWidth="1"/>
    <col min="15626" max="15626" width="9.28515625" style="92" customWidth="1"/>
    <col min="15627" max="15627" width="1.7109375" style="92" customWidth="1"/>
    <col min="15628" max="15628" width="3.85546875" style="92" customWidth="1"/>
    <col min="15629" max="15629" width="15.28515625" style="92" customWidth="1"/>
    <col min="15630" max="15630" width="5" style="92" customWidth="1"/>
    <col min="15631" max="15631" width="4.85546875" style="92" customWidth="1"/>
    <col min="15632" max="15632" width="32.140625" style="92" customWidth="1"/>
    <col min="15633" max="15872" width="8.7109375" style="92"/>
    <col min="15873" max="15873" width="5" style="92" customWidth="1"/>
    <col min="15874" max="15874" width="17.5703125" style="92" customWidth="1"/>
    <col min="15875" max="15875" width="0.5703125" style="92" customWidth="1"/>
    <col min="15876" max="15876" width="3.7109375" style="92" customWidth="1"/>
    <col min="15877" max="15877" width="17.42578125" style="92" customWidth="1"/>
    <col min="15878" max="15879" width="1" style="92" customWidth="1"/>
    <col min="15880" max="15880" width="8.42578125" style="92" customWidth="1"/>
    <col min="15881" max="15881" width="10.140625" style="92" customWidth="1"/>
    <col min="15882" max="15882" width="9.28515625" style="92" customWidth="1"/>
    <col min="15883" max="15883" width="1.7109375" style="92" customWidth="1"/>
    <col min="15884" max="15884" width="3.85546875" style="92" customWidth="1"/>
    <col min="15885" max="15885" width="15.28515625" style="92" customWidth="1"/>
    <col min="15886" max="15886" width="5" style="92" customWidth="1"/>
    <col min="15887" max="15887" width="4.85546875" style="92" customWidth="1"/>
    <col min="15888" max="15888" width="32.140625" style="92" customWidth="1"/>
    <col min="15889" max="16128" width="8.7109375" style="92"/>
    <col min="16129" max="16129" width="5" style="92" customWidth="1"/>
    <col min="16130" max="16130" width="17.5703125" style="92" customWidth="1"/>
    <col min="16131" max="16131" width="0.5703125" style="92" customWidth="1"/>
    <col min="16132" max="16132" width="3.7109375" style="92" customWidth="1"/>
    <col min="16133" max="16133" width="17.42578125" style="92" customWidth="1"/>
    <col min="16134" max="16135" width="1" style="92" customWidth="1"/>
    <col min="16136" max="16136" width="8.42578125" style="92" customWidth="1"/>
    <col min="16137" max="16137" width="10.140625" style="92" customWidth="1"/>
    <col min="16138" max="16138" width="9.28515625" style="92" customWidth="1"/>
    <col min="16139" max="16139" width="1.7109375" style="92" customWidth="1"/>
    <col min="16140" max="16140" width="3.85546875" style="92" customWidth="1"/>
    <col min="16141" max="16141" width="15.28515625" style="92" customWidth="1"/>
    <col min="16142" max="16142" width="5" style="92" customWidth="1"/>
    <col min="16143" max="16143" width="4.85546875" style="92" customWidth="1"/>
    <col min="16144" max="16144" width="32.140625" style="92" customWidth="1"/>
    <col min="16145" max="16384" width="8.7109375" style="92"/>
  </cols>
  <sheetData>
    <row r="1" spans="1:16" ht="20.10000000000000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customHeight="1">
      <c r="A2" s="91"/>
      <c r="B2" s="91"/>
      <c r="C2" s="91"/>
      <c r="D2" s="91"/>
      <c r="E2" s="307" t="s">
        <v>69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91"/>
    </row>
    <row r="3" spans="1:16" ht="17.100000000000001" customHeight="1">
      <c r="A3" s="91"/>
      <c r="B3" s="91"/>
      <c r="C3" s="91"/>
      <c r="D3" s="91"/>
      <c r="E3" s="308" t="s">
        <v>70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91"/>
    </row>
    <row r="4" spans="1:16" ht="17.100000000000001" customHeight="1">
      <c r="A4" s="91"/>
      <c r="B4" s="91"/>
      <c r="C4" s="91"/>
      <c r="D4" s="91"/>
      <c r="E4" s="308" t="s">
        <v>269</v>
      </c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91"/>
    </row>
    <row r="5" spans="1:16" ht="15" customHeight="1">
      <c r="A5" s="91"/>
      <c r="B5" s="308" t="s">
        <v>72</v>
      </c>
      <c r="C5" s="308"/>
      <c r="D5" s="308"/>
      <c r="E5" s="308"/>
      <c r="F5" s="308"/>
      <c r="G5" s="308" t="s">
        <v>73</v>
      </c>
      <c r="H5" s="308"/>
      <c r="I5" s="308"/>
      <c r="J5" s="308"/>
      <c r="K5" s="308"/>
      <c r="L5" s="308"/>
      <c r="M5" s="308"/>
      <c r="N5" s="308"/>
      <c r="O5" s="308"/>
      <c r="P5" s="91"/>
    </row>
    <row r="6" spans="1:16" ht="15" customHeight="1">
      <c r="A6" s="91"/>
      <c r="B6" s="309" t="s">
        <v>238</v>
      </c>
      <c r="C6" s="309"/>
      <c r="D6" s="309"/>
      <c r="E6" s="309"/>
      <c r="F6" s="309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5" customHeight="1">
      <c r="A7" s="91"/>
      <c r="B7" s="93" t="s">
        <v>74</v>
      </c>
      <c r="C7" s="91"/>
      <c r="D7" s="304" t="s">
        <v>270</v>
      </c>
      <c r="E7" s="304"/>
      <c r="F7" s="304"/>
      <c r="G7" s="304"/>
      <c r="H7" s="304"/>
      <c r="I7" s="304"/>
      <c r="J7" s="304"/>
      <c r="K7" s="91"/>
      <c r="L7" s="304" t="s">
        <v>76</v>
      </c>
      <c r="M7" s="304"/>
      <c r="N7" s="91"/>
      <c r="O7" s="91"/>
      <c r="P7" s="91"/>
    </row>
    <row r="8" spans="1:16" ht="30" customHeight="1">
      <c r="A8" s="91"/>
      <c r="B8" s="305" t="s">
        <v>7</v>
      </c>
      <c r="C8" s="305"/>
      <c r="D8" s="305"/>
      <c r="E8" s="305"/>
      <c r="F8" s="306" t="s">
        <v>77</v>
      </c>
      <c r="G8" s="306"/>
      <c r="H8" s="306"/>
      <c r="I8" s="94" t="s">
        <v>78</v>
      </c>
      <c r="J8" s="306" t="s">
        <v>79</v>
      </c>
      <c r="K8" s="306"/>
      <c r="L8" s="306"/>
      <c r="M8" s="94" t="s">
        <v>80</v>
      </c>
      <c r="N8" s="91"/>
      <c r="O8" s="91"/>
      <c r="P8" s="91"/>
    </row>
    <row r="9" spans="1:16" ht="9.9499999999999993" customHeight="1">
      <c r="A9" s="91"/>
      <c r="B9" s="303" t="s">
        <v>12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91"/>
      <c r="O9" s="91"/>
      <c r="P9" s="91"/>
    </row>
    <row r="10" spans="1:16" ht="9.9499999999999993" customHeight="1">
      <c r="A10" s="91"/>
      <c r="B10" s="295" t="s">
        <v>81</v>
      </c>
      <c r="C10" s="295"/>
      <c r="D10" s="295"/>
      <c r="E10" s="295"/>
      <c r="F10" s="295"/>
      <c r="G10" s="295"/>
      <c r="H10" s="95">
        <v>0</v>
      </c>
      <c r="I10" s="95">
        <v>0</v>
      </c>
      <c r="J10" s="296">
        <v>0</v>
      </c>
      <c r="K10" s="296"/>
      <c r="L10" s="296"/>
      <c r="M10" s="95">
        <v>0</v>
      </c>
      <c r="N10" s="91"/>
      <c r="O10" s="91"/>
      <c r="P10" s="91"/>
    </row>
    <row r="11" spans="1:16" ht="9.9499999999999993" customHeight="1">
      <c r="A11" s="91"/>
      <c r="B11" s="295" t="s">
        <v>82</v>
      </c>
      <c r="C11" s="295"/>
      <c r="D11" s="295"/>
      <c r="E11" s="295"/>
      <c r="F11" s="295"/>
      <c r="G11" s="295"/>
      <c r="H11" s="95">
        <v>0</v>
      </c>
      <c r="I11" s="95">
        <v>0</v>
      </c>
      <c r="J11" s="296">
        <v>0</v>
      </c>
      <c r="K11" s="296"/>
      <c r="L11" s="296"/>
      <c r="M11" s="95">
        <v>0</v>
      </c>
      <c r="N11" s="91"/>
      <c r="O11" s="91"/>
      <c r="P11" s="91"/>
    </row>
    <row r="12" spans="1:16" ht="9.9499999999999993" customHeight="1">
      <c r="A12" s="91"/>
      <c r="B12" s="295" t="s">
        <v>83</v>
      </c>
      <c r="C12" s="295"/>
      <c r="D12" s="295"/>
      <c r="E12" s="295"/>
      <c r="F12" s="295"/>
      <c r="G12" s="295"/>
      <c r="H12" s="95"/>
      <c r="I12" s="95"/>
      <c r="J12" s="296"/>
      <c r="K12" s="296"/>
      <c r="L12" s="296"/>
      <c r="M12" s="95"/>
      <c r="N12" s="91"/>
      <c r="O12" s="91"/>
      <c r="P12" s="91"/>
    </row>
    <row r="13" spans="1:16" ht="9.9499999999999993" customHeight="1">
      <c r="A13" s="91"/>
      <c r="B13" s="295" t="s">
        <v>84</v>
      </c>
      <c r="C13" s="295"/>
      <c r="D13" s="295"/>
      <c r="E13" s="295"/>
      <c r="F13" s="295"/>
      <c r="G13" s="295"/>
      <c r="H13" s="95">
        <v>0</v>
      </c>
      <c r="I13" s="95">
        <v>0</v>
      </c>
      <c r="J13" s="296">
        <v>0</v>
      </c>
      <c r="K13" s="296"/>
      <c r="L13" s="296"/>
      <c r="M13" s="95">
        <v>0</v>
      </c>
      <c r="N13" s="91"/>
      <c r="O13" s="91"/>
      <c r="P13" s="91"/>
    </row>
    <row r="14" spans="1:16" ht="9.9499999999999993" customHeight="1">
      <c r="A14" s="91"/>
      <c r="B14" s="295" t="s">
        <v>85</v>
      </c>
      <c r="C14" s="295"/>
      <c r="D14" s="295"/>
      <c r="E14" s="295"/>
      <c r="F14" s="295"/>
      <c r="G14" s="295"/>
      <c r="H14" s="95">
        <v>0</v>
      </c>
      <c r="I14" s="95">
        <v>0</v>
      </c>
      <c r="J14" s="296">
        <v>0</v>
      </c>
      <c r="K14" s="296"/>
      <c r="L14" s="296"/>
      <c r="M14" s="95">
        <v>0</v>
      </c>
      <c r="N14" s="91"/>
      <c r="O14" s="91"/>
      <c r="P14" s="91"/>
    </row>
    <row r="15" spans="1:16" ht="9.9499999999999993" customHeight="1">
      <c r="A15" s="91"/>
      <c r="B15" s="295" t="s">
        <v>86</v>
      </c>
      <c r="C15" s="295"/>
      <c r="D15" s="295"/>
      <c r="E15" s="295"/>
      <c r="F15" s="295"/>
      <c r="G15" s="295"/>
      <c r="H15" s="95">
        <v>0</v>
      </c>
      <c r="I15" s="95">
        <v>0</v>
      </c>
      <c r="J15" s="296">
        <v>0</v>
      </c>
      <c r="K15" s="296"/>
      <c r="L15" s="296"/>
      <c r="M15" s="95">
        <v>0</v>
      </c>
      <c r="N15" s="91"/>
      <c r="O15" s="91"/>
      <c r="P15" s="91"/>
    </row>
    <row r="16" spans="1:16" ht="9.9499999999999993" customHeight="1">
      <c r="A16" s="91"/>
      <c r="B16" s="295" t="s">
        <v>87</v>
      </c>
      <c r="C16" s="295"/>
      <c r="D16" s="295"/>
      <c r="E16" s="295"/>
      <c r="F16" s="295"/>
      <c r="G16" s="295"/>
      <c r="H16" s="95">
        <v>0</v>
      </c>
      <c r="I16" s="95">
        <v>0</v>
      </c>
      <c r="J16" s="296">
        <v>0</v>
      </c>
      <c r="K16" s="296"/>
      <c r="L16" s="296"/>
      <c r="M16" s="95">
        <v>0</v>
      </c>
      <c r="N16" s="91"/>
      <c r="O16" s="91"/>
      <c r="P16" s="91"/>
    </row>
    <row r="17" spans="1:16" ht="18" customHeight="1">
      <c r="A17" s="91"/>
      <c r="B17" s="295" t="s">
        <v>241</v>
      </c>
      <c r="C17" s="295"/>
      <c r="D17" s="295"/>
      <c r="E17" s="295"/>
      <c r="F17" s="295"/>
      <c r="G17" s="295"/>
      <c r="H17" s="95">
        <v>15447</v>
      </c>
      <c r="I17" s="95">
        <v>1.1499999999999999</v>
      </c>
      <c r="J17" s="296">
        <v>85.85</v>
      </c>
      <c r="K17" s="296"/>
      <c r="L17" s="296"/>
      <c r="M17" s="95">
        <v>85.65</v>
      </c>
      <c r="N17" s="91"/>
      <c r="O17" s="91"/>
      <c r="P17" s="91"/>
    </row>
    <row r="18" spans="1:16" ht="9.9499999999999993" customHeight="1">
      <c r="A18" s="91"/>
      <c r="B18" s="295" t="s">
        <v>89</v>
      </c>
      <c r="C18" s="295"/>
      <c r="D18" s="295"/>
      <c r="E18" s="295"/>
      <c r="F18" s="295"/>
      <c r="G18" s="295"/>
      <c r="H18" s="95">
        <v>9.98</v>
      </c>
      <c r="I18" s="95">
        <v>0</v>
      </c>
      <c r="J18" s="296">
        <v>0.06</v>
      </c>
      <c r="K18" s="296"/>
      <c r="L18" s="296"/>
      <c r="M18" s="95">
        <v>0.06</v>
      </c>
      <c r="N18" s="91"/>
      <c r="O18" s="91"/>
      <c r="P18" s="91"/>
    </row>
    <row r="19" spans="1:16" ht="9.9499999999999993" customHeight="1">
      <c r="A19" s="91"/>
      <c r="B19" s="295" t="s">
        <v>242</v>
      </c>
      <c r="C19" s="295"/>
      <c r="D19" s="295"/>
      <c r="E19" s="295"/>
      <c r="F19" s="295"/>
      <c r="G19" s="295"/>
      <c r="H19" s="95">
        <v>0</v>
      </c>
      <c r="I19" s="95">
        <v>0</v>
      </c>
      <c r="J19" s="296">
        <v>0</v>
      </c>
      <c r="K19" s="296"/>
      <c r="L19" s="296"/>
      <c r="M19" s="95">
        <v>0</v>
      </c>
      <c r="N19" s="91"/>
      <c r="O19" s="91"/>
      <c r="P19" s="91"/>
    </row>
    <row r="20" spans="1:16" ht="9.9499999999999993" customHeight="1">
      <c r="A20" s="91"/>
      <c r="B20" s="295" t="s">
        <v>91</v>
      </c>
      <c r="C20" s="295"/>
      <c r="D20" s="295"/>
      <c r="E20" s="295"/>
      <c r="F20" s="295"/>
      <c r="G20" s="295"/>
      <c r="H20" s="95">
        <v>0</v>
      </c>
      <c r="I20" s="95">
        <v>0</v>
      </c>
      <c r="J20" s="296">
        <v>0</v>
      </c>
      <c r="K20" s="296"/>
      <c r="L20" s="296"/>
      <c r="M20" s="95">
        <v>0</v>
      </c>
      <c r="N20" s="91"/>
      <c r="O20" s="91"/>
      <c r="P20" s="91"/>
    </row>
    <row r="21" spans="1:16" ht="9.9499999999999993" customHeight="1">
      <c r="A21" s="91"/>
      <c r="B21" s="295" t="s">
        <v>92</v>
      </c>
      <c r="C21" s="295"/>
      <c r="D21" s="295"/>
      <c r="E21" s="295"/>
      <c r="F21" s="295"/>
      <c r="G21" s="295"/>
      <c r="H21" s="95">
        <v>0</v>
      </c>
      <c r="I21" s="95">
        <v>0</v>
      </c>
      <c r="J21" s="296">
        <v>0</v>
      </c>
      <c r="K21" s="296"/>
      <c r="L21" s="296"/>
      <c r="M21" s="95">
        <v>0</v>
      </c>
      <c r="N21" s="91"/>
      <c r="O21" s="91"/>
      <c r="P21" s="91"/>
    </row>
    <row r="22" spans="1:16" ht="9.9499999999999993" customHeight="1">
      <c r="A22" s="91"/>
      <c r="B22" s="295" t="s">
        <v>243</v>
      </c>
      <c r="C22" s="295"/>
      <c r="D22" s="295"/>
      <c r="E22" s="295"/>
      <c r="F22" s="295"/>
      <c r="G22" s="295"/>
      <c r="H22" s="95">
        <v>0</v>
      </c>
      <c r="I22" s="95">
        <v>0</v>
      </c>
      <c r="J22" s="296">
        <v>0</v>
      </c>
      <c r="K22" s="296"/>
      <c r="L22" s="296"/>
      <c r="M22" s="95">
        <v>0</v>
      </c>
      <c r="N22" s="91"/>
      <c r="O22" s="91"/>
      <c r="P22" s="91"/>
    </row>
    <row r="23" spans="1:16" ht="9.9499999999999993" customHeight="1">
      <c r="A23" s="91"/>
      <c r="B23" s="295" t="s">
        <v>244</v>
      </c>
      <c r="C23" s="295"/>
      <c r="D23" s="295"/>
      <c r="E23" s="295"/>
      <c r="F23" s="295"/>
      <c r="G23" s="295"/>
      <c r="H23" s="95"/>
      <c r="I23" s="95"/>
      <c r="J23" s="296"/>
      <c r="K23" s="296"/>
      <c r="L23" s="296"/>
      <c r="M23" s="95"/>
      <c r="N23" s="91"/>
      <c r="O23" s="91"/>
      <c r="P23" s="91"/>
    </row>
    <row r="24" spans="1:16" ht="9.9499999999999993" customHeight="1">
      <c r="A24" s="91"/>
      <c r="B24" s="295" t="s">
        <v>245</v>
      </c>
      <c r="C24" s="295"/>
      <c r="D24" s="295"/>
      <c r="E24" s="295"/>
      <c r="F24" s="295"/>
      <c r="G24" s="295"/>
      <c r="H24" s="95">
        <v>1256</v>
      </c>
      <c r="I24" s="95">
        <v>0.09</v>
      </c>
      <c r="J24" s="296">
        <v>6.98</v>
      </c>
      <c r="K24" s="296"/>
      <c r="L24" s="296"/>
      <c r="M24" s="95">
        <v>6.96</v>
      </c>
      <c r="N24" s="91"/>
      <c r="O24" s="91"/>
      <c r="P24" s="91"/>
    </row>
    <row r="25" spans="1:16" ht="9.9499999999999993" customHeight="1">
      <c r="A25" s="91"/>
      <c r="B25" s="295" t="s">
        <v>246</v>
      </c>
      <c r="C25" s="295"/>
      <c r="D25" s="295"/>
      <c r="E25" s="295"/>
      <c r="F25" s="295"/>
      <c r="G25" s="295"/>
      <c r="H25" s="95">
        <v>0</v>
      </c>
      <c r="I25" s="95">
        <v>0</v>
      </c>
      <c r="J25" s="296">
        <v>0</v>
      </c>
      <c r="K25" s="296"/>
      <c r="L25" s="296"/>
      <c r="M25" s="95">
        <v>0</v>
      </c>
      <c r="N25" s="91"/>
      <c r="O25" s="91"/>
      <c r="P25" s="91"/>
    </row>
    <row r="26" spans="1:16" ht="9.9499999999999993" customHeight="1">
      <c r="A26" s="91"/>
      <c r="B26" s="295" t="s">
        <v>247</v>
      </c>
      <c r="C26" s="295"/>
      <c r="D26" s="295"/>
      <c r="E26" s="295"/>
      <c r="F26" s="295"/>
      <c r="G26" s="295"/>
      <c r="H26" s="95">
        <v>282</v>
      </c>
      <c r="I26" s="95">
        <v>0.02</v>
      </c>
      <c r="J26" s="296">
        <v>1.57</v>
      </c>
      <c r="K26" s="296"/>
      <c r="L26" s="296"/>
      <c r="M26" s="95">
        <v>1.56</v>
      </c>
      <c r="N26" s="91"/>
      <c r="O26" s="91"/>
      <c r="P26" s="91"/>
    </row>
    <row r="27" spans="1:16" ht="9.9499999999999993" customHeight="1">
      <c r="A27" s="91"/>
      <c r="B27" s="295" t="s">
        <v>248</v>
      </c>
      <c r="C27" s="295"/>
      <c r="D27" s="295"/>
      <c r="E27" s="295"/>
      <c r="F27" s="295"/>
      <c r="G27" s="295"/>
      <c r="H27" s="95">
        <v>0</v>
      </c>
      <c r="I27" s="95">
        <v>0</v>
      </c>
      <c r="J27" s="296">
        <v>0</v>
      </c>
      <c r="K27" s="296"/>
      <c r="L27" s="296"/>
      <c r="M27" s="95">
        <v>0</v>
      </c>
      <c r="N27" s="91"/>
      <c r="O27" s="91"/>
      <c r="P27" s="91"/>
    </row>
    <row r="28" spans="1:16" ht="9.9499999999999993" customHeight="1">
      <c r="A28" s="91"/>
      <c r="B28" s="297" t="s">
        <v>18</v>
      </c>
      <c r="C28" s="297"/>
      <c r="D28" s="297"/>
      <c r="E28" s="297"/>
      <c r="F28" s="298">
        <v>16994.98</v>
      </c>
      <c r="G28" s="298"/>
      <c r="H28" s="298"/>
      <c r="I28" s="96">
        <v>1.26</v>
      </c>
      <c r="J28" s="299">
        <v>94.46</v>
      </c>
      <c r="K28" s="299"/>
      <c r="L28" s="299"/>
      <c r="M28" s="96">
        <v>94.23</v>
      </c>
      <c r="N28" s="91"/>
      <c r="O28" s="91"/>
      <c r="P28" s="91"/>
    </row>
    <row r="29" spans="1:16" ht="9.9499999999999993" customHeight="1">
      <c r="A29" s="91"/>
      <c r="B29" s="303" t="s">
        <v>105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91"/>
      <c r="O29" s="91"/>
      <c r="P29" s="91"/>
    </row>
    <row r="30" spans="1:16" ht="9.9499999999999993" customHeight="1">
      <c r="A30" s="91"/>
      <c r="B30" s="295" t="s">
        <v>249</v>
      </c>
      <c r="C30" s="295"/>
      <c r="D30" s="295"/>
      <c r="E30" s="295"/>
      <c r="F30" s="295"/>
      <c r="G30" s="295"/>
      <c r="H30" s="95">
        <v>0</v>
      </c>
      <c r="I30" s="95">
        <v>0</v>
      </c>
      <c r="J30" s="296">
        <v>0</v>
      </c>
      <c r="K30" s="296"/>
      <c r="L30" s="296"/>
      <c r="M30" s="95">
        <v>0</v>
      </c>
      <c r="N30" s="91"/>
      <c r="O30" s="91"/>
      <c r="P30" s="91"/>
    </row>
    <row r="31" spans="1:16" ht="9.9499999999999993" customHeight="1">
      <c r="A31" s="91"/>
      <c r="B31" s="295" t="s">
        <v>250</v>
      </c>
      <c r="C31" s="295"/>
      <c r="D31" s="295"/>
      <c r="E31" s="295"/>
      <c r="F31" s="295"/>
      <c r="G31" s="295"/>
      <c r="H31" s="95">
        <v>509.85</v>
      </c>
      <c r="I31" s="95">
        <v>0.04</v>
      </c>
      <c r="J31" s="296">
        <v>2.83</v>
      </c>
      <c r="K31" s="296"/>
      <c r="L31" s="296"/>
      <c r="M31" s="95">
        <v>2.83</v>
      </c>
      <c r="N31" s="91"/>
      <c r="O31" s="91"/>
      <c r="P31" s="91"/>
    </row>
    <row r="32" spans="1:16" ht="9.9499999999999993" customHeight="1">
      <c r="A32" s="91"/>
      <c r="B32" s="295" t="s">
        <v>251</v>
      </c>
      <c r="C32" s="295"/>
      <c r="D32" s="295"/>
      <c r="E32" s="295"/>
      <c r="F32" s="295"/>
      <c r="G32" s="295"/>
      <c r="H32" s="95">
        <v>0</v>
      </c>
      <c r="I32" s="95">
        <v>0</v>
      </c>
      <c r="J32" s="296">
        <v>0</v>
      </c>
      <c r="K32" s="296"/>
      <c r="L32" s="296"/>
      <c r="M32" s="95">
        <v>0</v>
      </c>
      <c r="N32" s="91"/>
      <c r="O32" s="91"/>
      <c r="P32" s="91"/>
    </row>
    <row r="33" spans="1:16" ht="9.9499999999999993" customHeight="1">
      <c r="A33" s="91"/>
      <c r="B33" s="295" t="s">
        <v>252</v>
      </c>
      <c r="C33" s="295"/>
      <c r="D33" s="295"/>
      <c r="E33" s="295"/>
      <c r="F33" s="295"/>
      <c r="G33" s="295"/>
      <c r="H33" s="95">
        <v>0</v>
      </c>
      <c r="I33" s="95">
        <v>0</v>
      </c>
      <c r="J33" s="296">
        <v>0</v>
      </c>
      <c r="K33" s="296"/>
      <c r="L33" s="296"/>
      <c r="M33" s="95">
        <v>0</v>
      </c>
      <c r="N33" s="91"/>
      <c r="O33" s="91"/>
      <c r="P33" s="91"/>
    </row>
    <row r="34" spans="1:16" ht="9.9499999999999993" customHeight="1">
      <c r="A34" s="91"/>
      <c r="B34" s="295" t="s">
        <v>253</v>
      </c>
      <c r="C34" s="295"/>
      <c r="D34" s="295"/>
      <c r="E34" s="295"/>
      <c r="F34" s="295"/>
      <c r="G34" s="295"/>
      <c r="H34" s="95">
        <v>0</v>
      </c>
      <c r="I34" s="95">
        <v>0</v>
      </c>
      <c r="J34" s="296">
        <v>0</v>
      </c>
      <c r="K34" s="296"/>
      <c r="L34" s="296"/>
      <c r="M34" s="95">
        <v>0</v>
      </c>
      <c r="N34" s="91"/>
      <c r="O34" s="91"/>
      <c r="P34" s="91"/>
    </row>
    <row r="35" spans="1:16" ht="9.9499999999999993" customHeight="1">
      <c r="A35" s="91"/>
      <c r="B35" s="295" t="s">
        <v>254</v>
      </c>
      <c r="C35" s="295"/>
      <c r="D35" s="295"/>
      <c r="E35" s="295"/>
      <c r="F35" s="295"/>
      <c r="G35" s="295"/>
      <c r="H35" s="95">
        <v>0</v>
      </c>
      <c r="I35" s="95">
        <v>0</v>
      </c>
      <c r="J35" s="296">
        <v>0</v>
      </c>
      <c r="K35" s="296"/>
      <c r="L35" s="296"/>
      <c r="M35" s="95">
        <v>0</v>
      </c>
      <c r="N35" s="91"/>
      <c r="O35" s="91"/>
      <c r="P35" s="91"/>
    </row>
    <row r="36" spans="1:16" ht="9.9499999999999993" customHeight="1">
      <c r="A36" s="91"/>
      <c r="B36" s="295" t="s">
        <v>255</v>
      </c>
      <c r="C36" s="295"/>
      <c r="D36" s="295"/>
      <c r="E36" s="295"/>
      <c r="F36" s="295"/>
      <c r="G36" s="295"/>
      <c r="H36" s="95">
        <v>0</v>
      </c>
      <c r="I36" s="95">
        <v>0</v>
      </c>
      <c r="J36" s="296">
        <v>0</v>
      </c>
      <c r="K36" s="296"/>
      <c r="L36" s="296"/>
      <c r="M36" s="95">
        <v>0</v>
      </c>
      <c r="N36" s="91"/>
      <c r="O36" s="91"/>
      <c r="P36" s="91"/>
    </row>
    <row r="37" spans="1:16" ht="9.9499999999999993" customHeight="1">
      <c r="A37" s="91"/>
      <c r="B37" s="295" t="s">
        <v>256</v>
      </c>
      <c r="C37" s="295"/>
      <c r="D37" s="295"/>
      <c r="E37" s="295"/>
      <c r="F37" s="295"/>
      <c r="G37" s="295"/>
      <c r="H37" s="95">
        <v>0</v>
      </c>
      <c r="I37" s="95">
        <v>0</v>
      </c>
      <c r="J37" s="296">
        <v>0</v>
      </c>
      <c r="K37" s="296"/>
      <c r="L37" s="296"/>
      <c r="M37" s="95">
        <v>0</v>
      </c>
      <c r="N37" s="91"/>
      <c r="O37" s="91"/>
      <c r="P37" s="91"/>
    </row>
    <row r="38" spans="1:16" ht="9.9499999999999993" customHeight="1">
      <c r="A38" s="91"/>
      <c r="B38" s="295" t="s">
        <v>257</v>
      </c>
      <c r="C38" s="295"/>
      <c r="D38" s="295"/>
      <c r="E38" s="295"/>
      <c r="F38" s="295"/>
      <c r="G38" s="295"/>
      <c r="H38" s="95">
        <v>0</v>
      </c>
      <c r="I38" s="95">
        <v>0</v>
      </c>
      <c r="J38" s="296">
        <v>0</v>
      </c>
      <c r="K38" s="296"/>
      <c r="L38" s="296"/>
      <c r="M38" s="95">
        <v>0</v>
      </c>
      <c r="N38" s="91"/>
      <c r="O38" s="91"/>
      <c r="P38" s="91"/>
    </row>
    <row r="39" spans="1:16" ht="9.9499999999999993" customHeight="1">
      <c r="A39" s="91"/>
      <c r="B39" s="295" t="s">
        <v>117</v>
      </c>
      <c r="C39" s="295"/>
      <c r="D39" s="295"/>
      <c r="E39" s="295"/>
      <c r="F39" s="295"/>
      <c r="G39" s="295"/>
      <c r="H39" s="95">
        <v>381.02</v>
      </c>
      <c r="I39" s="95">
        <v>0.03</v>
      </c>
      <c r="J39" s="296">
        <v>2.12</v>
      </c>
      <c r="K39" s="296"/>
      <c r="L39" s="296"/>
      <c r="M39" s="95">
        <v>2.11</v>
      </c>
      <c r="N39" s="91"/>
      <c r="O39" s="91"/>
      <c r="P39" s="91"/>
    </row>
    <row r="40" spans="1:16" ht="9.9499999999999993" customHeight="1">
      <c r="A40" s="91"/>
      <c r="B40" s="297" t="s">
        <v>119</v>
      </c>
      <c r="C40" s="297"/>
      <c r="D40" s="297"/>
      <c r="E40" s="297"/>
      <c r="F40" s="298">
        <v>890.87</v>
      </c>
      <c r="G40" s="298"/>
      <c r="H40" s="298"/>
      <c r="I40" s="96">
        <v>7.0000000000000007E-2</v>
      </c>
      <c r="J40" s="299">
        <v>4.95</v>
      </c>
      <c r="K40" s="299"/>
      <c r="L40" s="299"/>
      <c r="M40" s="96">
        <v>4.9400000000000004</v>
      </c>
      <c r="N40" s="91"/>
      <c r="O40" s="91"/>
      <c r="P40" s="91"/>
    </row>
    <row r="41" spans="1:16" ht="9.9499999999999993" customHeight="1">
      <c r="A41" s="91"/>
      <c r="B41" s="303" t="s">
        <v>30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91"/>
      <c r="O41" s="91"/>
      <c r="P41" s="91"/>
    </row>
    <row r="42" spans="1:16" ht="9.9499999999999993" customHeight="1">
      <c r="A42" s="91"/>
      <c r="B42" s="295" t="s">
        <v>258</v>
      </c>
      <c r="C42" s="295"/>
      <c r="D42" s="295"/>
      <c r="E42" s="295"/>
      <c r="F42" s="295"/>
      <c r="G42" s="295"/>
      <c r="H42" s="95">
        <v>107.64</v>
      </c>
      <c r="I42" s="95">
        <v>0.01</v>
      </c>
      <c r="J42" s="296">
        <v>0.6</v>
      </c>
      <c r="K42" s="296"/>
      <c r="L42" s="296"/>
      <c r="M42" s="95">
        <v>0.6</v>
      </c>
      <c r="N42" s="91"/>
      <c r="O42" s="91"/>
      <c r="P42" s="91"/>
    </row>
    <row r="43" spans="1:16" ht="9.9499999999999993" customHeight="1">
      <c r="A43" s="91"/>
      <c r="B43" s="297" t="s">
        <v>121</v>
      </c>
      <c r="C43" s="297"/>
      <c r="D43" s="297"/>
      <c r="E43" s="297"/>
      <c r="F43" s="298">
        <v>107.64</v>
      </c>
      <c r="G43" s="298"/>
      <c r="H43" s="298"/>
      <c r="I43" s="96">
        <v>0.01</v>
      </c>
      <c r="J43" s="299">
        <v>0.6</v>
      </c>
      <c r="K43" s="299"/>
      <c r="L43" s="299"/>
      <c r="M43" s="96">
        <v>0.6</v>
      </c>
      <c r="N43" s="91"/>
      <c r="O43" s="91"/>
      <c r="P43" s="91"/>
    </row>
    <row r="44" spans="1:16" ht="9.9499999999999993" customHeight="1">
      <c r="A44" s="91"/>
      <c r="B44" s="300" t="s">
        <v>122</v>
      </c>
      <c r="C44" s="300"/>
      <c r="D44" s="300"/>
      <c r="E44" s="300"/>
      <c r="F44" s="301">
        <v>17993.490000000002</v>
      </c>
      <c r="G44" s="301"/>
      <c r="H44" s="301"/>
      <c r="I44" s="97">
        <v>1.34</v>
      </c>
      <c r="J44" s="302">
        <v>100.01</v>
      </c>
      <c r="K44" s="302"/>
      <c r="L44" s="302"/>
      <c r="M44" s="97">
        <v>99.77</v>
      </c>
      <c r="N44" s="91"/>
      <c r="O44" s="91"/>
      <c r="P44" s="91"/>
    </row>
    <row r="45" spans="1:16" ht="9.9499999999999993" customHeight="1">
      <c r="A45" s="91"/>
      <c r="B45" s="303" t="s">
        <v>123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91"/>
      <c r="O45" s="91"/>
      <c r="P45" s="91"/>
    </row>
    <row r="46" spans="1:16" ht="9.9499999999999993" customHeight="1">
      <c r="A46" s="91"/>
      <c r="B46" s="295" t="s">
        <v>259</v>
      </c>
      <c r="C46" s="295"/>
      <c r="D46" s="295"/>
      <c r="E46" s="295"/>
      <c r="F46" s="295"/>
      <c r="G46" s="295"/>
      <c r="H46" s="95">
        <v>0</v>
      </c>
      <c r="I46" s="95">
        <v>0</v>
      </c>
      <c r="J46" s="296">
        <v>0</v>
      </c>
      <c r="K46" s="296"/>
      <c r="L46" s="296"/>
      <c r="M46" s="95">
        <v>0</v>
      </c>
      <c r="N46" s="91"/>
      <c r="O46" s="91"/>
      <c r="P46" s="91"/>
    </row>
    <row r="47" spans="1:16" ht="9.9499999999999993" customHeight="1">
      <c r="A47" s="91"/>
      <c r="B47" s="295" t="s">
        <v>260</v>
      </c>
      <c r="C47" s="295"/>
      <c r="D47" s="295"/>
      <c r="E47" s="295"/>
      <c r="F47" s="295"/>
      <c r="G47" s="295"/>
      <c r="H47" s="95">
        <v>0</v>
      </c>
      <c r="I47" s="95">
        <v>0</v>
      </c>
      <c r="J47" s="296">
        <v>0</v>
      </c>
      <c r="K47" s="296"/>
      <c r="L47" s="296"/>
      <c r="M47" s="95">
        <v>0</v>
      </c>
      <c r="N47" s="91"/>
      <c r="O47" s="91"/>
      <c r="P47" s="91"/>
    </row>
    <row r="48" spans="1:16" ht="9.9499999999999993" customHeight="1">
      <c r="A48" s="91"/>
      <c r="B48" s="295" t="s">
        <v>261</v>
      </c>
      <c r="C48" s="295"/>
      <c r="D48" s="295"/>
      <c r="E48" s="295"/>
      <c r="F48" s="295"/>
      <c r="G48" s="295"/>
      <c r="H48" s="95">
        <v>0</v>
      </c>
      <c r="I48" s="95">
        <v>0</v>
      </c>
      <c r="J48" s="296">
        <v>0</v>
      </c>
      <c r="K48" s="296"/>
      <c r="L48" s="296"/>
      <c r="M48" s="95">
        <v>0</v>
      </c>
      <c r="N48" s="91"/>
      <c r="O48" s="91"/>
      <c r="P48" s="91"/>
    </row>
    <row r="49" spans="1:16" ht="9.9499999999999993" customHeight="1">
      <c r="A49" s="91"/>
      <c r="B49" s="297" t="s">
        <v>127</v>
      </c>
      <c r="C49" s="297"/>
      <c r="D49" s="297"/>
      <c r="E49" s="297"/>
      <c r="F49" s="298">
        <v>0</v>
      </c>
      <c r="G49" s="298"/>
      <c r="H49" s="298"/>
      <c r="I49" s="96">
        <v>0</v>
      </c>
      <c r="J49" s="299">
        <v>0</v>
      </c>
      <c r="K49" s="299"/>
      <c r="L49" s="299"/>
      <c r="M49" s="96">
        <v>0</v>
      </c>
      <c r="N49" s="91"/>
      <c r="O49" s="91"/>
      <c r="P49" s="91"/>
    </row>
    <row r="50" spans="1:16" ht="9.9499999999999993" customHeight="1">
      <c r="A50" s="91"/>
      <c r="B50" s="303" t="s">
        <v>128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91"/>
      <c r="O50" s="91"/>
      <c r="P50" s="91"/>
    </row>
    <row r="51" spans="1:16" ht="9.9499999999999993" customHeight="1">
      <c r="A51" s="91"/>
      <c r="B51" s="295" t="s">
        <v>262</v>
      </c>
      <c r="C51" s="295"/>
      <c r="D51" s="295"/>
      <c r="E51" s="295"/>
      <c r="F51" s="295"/>
      <c r="G51" s="295"/>
      <c r="H51" s="95">
        <v>0</v>
      </c>
      <c r="I51" s="95">
        <v>0</v>
      </c>
      <c r="J51" s="296">
        <v>0</v>
      </c>
      <c r="K51" s="296"/>
      <c r="L51" s="296"/>
      <c r="M51" s="95">
        <v>0</v>
      </c>
      <c r="N51" s="91"/>
      <c r="O51" s="91"/>
      <c r="P51" s="91"/>
    </row>
    <row r="52" spans="1:16" ht="9.9499999999999993" customHeight="1">
      <c r="A52" s="91"/>
      <c r="B52" s="295" t="s">
        <v>263</v>
      </c>
      <c r="C52" s="295"/>
      <c r="D52" s="295"/>
      <c r="E52" s="295"/>
      <c r="F52" s="295"/>
      <c r="G52" s="295"/>
      <c r="H52" s="95">
        <v>0</v>
      </c>
      <c r="I52" s="95">
        <v>0</v>
      </c>
      <c r="J52" s="296">
        <v>0</v>
      </c>
      <c r="K52" s="296"/>
      <c r="L52" s="296"/>
      <c r="M52" s="95">
        <v>0</v>
      </c>
      <c r="N52" s="91"/>
      <c r="O52" s="91"/>
      <c r="P52" s="91"/>
    </row>
    <row r="53" spans="1:16" ht="9.9499999999999993" customHeight="1">
      <c r="A53" s="91"/>
      <c r="B53" s="295" t="s">
        <v>264</v>
      </c>
      <c r="C53" s="295"/>
      <c r="D53" s="295"/>
      <c r="E53" s="295"/>
      <c r="F53" s="295"/>
      <c r="G53" s="295"/>
      <c r="H53" s="95">
        <v>0</v>
      </c>
      <c r="I53" s="95">
        <v>0</v>
      </c>
      <c r="J53" s="296">
        <v>0</v>
      </c>
      <c r="K53" s="296"/>
      <c r="L53" s="296"/>
      <c r="M53" s="95">
        <v>0</v>
      </c>
      <c r="N53" s="91"/>
      <c r="O53" s="91"/>
      <c r="P53" s="91"/>
    </row>
    <row r="54" spans="1:16" ht="9.9499999999999993" customHeight="1">
      <c r="A54" s="91"/>
      <c r="B54" s="295" t="s">
        <v>265</v>
      </c>
      <c r="C54" s="295"/>
      <c r="D54" s="295"/>
      <c r="E54" s="295"/>
      <c r="F54" s="295"/>
      <c r="G54" s="295"/>
      <c r="H54" s="95">
        <v>0</v>
      </c>
      <c r="I54" s="95">
        <v>0</v>
      </c>
      <c r="J54" s="296">
        <v>0</v>
      </c>
      <c r="K54" s="296"/>
      <c r="L54" s="296"/>
      <c r="M54" s="95">
        <v>0</v>
      </c>
      <c r="N54" s="91"/>
      <c r="O54" s="91"/>
      <c r="P54" s="91"/>
    </row>
    <row r="55" spans="1:16" ht="9.9499999999999993" customHeight="1">
      <c r="A55" s="91"/>
      <c r="B55" s="297" t="s">
        <v>132</v>
      </c>
      <c r="C55" s="297"/>
      <c r="D55" s="297"/>
      <c r="E55" s="297"/>
      <c r="F55" s="298">
        <v>0</v>
      </c>
      <c r="G55" s="298"/>
      <c r="H55" s="298"/>
      <c r="I55" s="96">
        <v>0</v>
      </c>
      <c r="J55" s="299">
        <v>0</v>
      </c>
      <c r="K55" s="299"/>
      <c r="L55" s="299"/>
      <c r="M55" s="96">
        <v>0</v>
      </c>
      <c r="N55" s="91"/>
      <c r="O55" s="91"/>
      <c r="P55" s="91"/>
    </row>
    <row r="56" spans="1:16" ht="9.9499999999999993" customHeight="1">
      <c r="A56" s="91"/>
      <c r="B56" s="300" t="s">
        <v>133</v>
      </c>
      <c r="C56" s="300"/>
      <c r="D56" s="300"/>
      <c r="E56" s="300"/>
      <c r="F56" s="302">
        <v>0</v>
      </c>
      <c r="G56" s="302"/>
      <c r="H56" s="302"/>
      <c r="I56" s="97">
        <v>0</v>
      </c>
      <c r="J56" s="302">
        <v>0</v>
      </c>
      <c r="K56" s="302"/>
      <c r="L56" s="302"/>
      <c r="M56" s="97">
        <v>0</v>
      </c>
      <c r="N56" s="91"/>
      <c r="O56" s="91"/>
      <c r="P56" s="91"/>
    </row>
    <row r="57" spans="1:16" ht="9.9499999999999993" customHeight="1">
      <c r="A57" s="91"/>
      <c r="B57" s="300" t="s">
        <v>134</v>
      </c>
      <c r="C57" s="300"/>
      <c r="D57" s="300"/>
      <c r="E57" s="300"/>
      <c r="F57" s="301">
        <v>17993.490000000002</v>
      </c>
      <c r="G57" s="301"/>
      <c r="H57" s="301"/>
      <c r="I57" s="97">
        <v>1.34</v>
      </c>
      <c r="J57" s="302">
        <v>100.01</v>
      </c>
      <c r="K57" s="302"/>
      <c r="L57" s="302"/>
      <c r="M57" s="97">
        <v>99.77</v>
      </c>
      <c r="N57" s="91"/>
      <c r="O57" s="91"/>
      <c r="P57" s="91"/>
    </row>
    <row r="58" spans="1:16" ht="9.9499999999999993" customHeight="1">
      <c r="A58" s="91"/>
      <c r="B58" s="303" t="s">
        <v>135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91"/>
      <c r="O58" s="91"/>
      <c r="P58" s="91"/>
    </row>
    <row r="59" spans="1:16" ht="9.9499999999999993" customHeight="1">
      <c r="A59" s="91"/>
      <c r="B59" s="295" t="s">
        <v>136</v>
      </c>
      <c r="C59" s="295"/>
      <c r="D59" s="295"/>
      <c r="E59" s="295"/>
      <c r="F59" s="295"/>
      <c r="G59" s="295"/>
      <c r="H59" s="95">
        <v>0</v>
      </c>
      <c r="I59" s="95">
        <v>0</v>
      </c>
      <c r="J59" s="296">
        <v>0</v>
      </c>
      <c r="K59" s="296"/>
      <c r="L59" s="296"/>
      <c r="M59" s="95">
        <v>0</v>
      </c>
      <c r="N59" s="91"/>
      <c r="O59" s="91"/>
      <c r="P59" s="91"/>
    </row>
    <row r="60" spans="1:16" ht="9.9499999999999993" customHeight="1">
      <c r="A60" s="91"/>
      <c r="B60" s="295" t="s">
        <v>137</v>
      </c>
      <c r="C60" s="295"/>
      <c r="D60" s="295"/>
      <c r="E60" s="295"/>
      <c r="F60" s="295"/>
      <c r="G60" s="295"/>
      <c r="H60" s="95">
        <v>41.03</v>
      </c>
      <c r="I60" s="95">
        <v>0</v>
      </c>
      <c r="J60" s="296">
        <v>0.23</v>
      </c>
      <c r="K60" s="296"/>
      <c r="L60" s="296"/>
      <c r="M60" s="95">
        <v>0.23</v>
      </c>
      <c r="N60" s="91"/>
      <c r="O60" s="91"/>
      <c r="P60" s="91"/>
    </row>
    <row r="61" spans="1:16" ht="9.9499999999999993" customHeight="1">
      <c r="A61" s="91"/>
      <c r="B61" s="297" t="s">
        <v>139</v>
      </c>
      <c r="C61" s="297"/>
      <c r="D61" s="297"/>
      <c r="E61" s="297"/>
      <c r="F61" s="298">
        <v>41.03</v>
      </c>
      <c r="G61" s="298"/>
      <c r="H61" s="298"/>
      <c r="I61" s="96">
        <v>0</v>
      </c>
      <c r="J61" s="299">
        <v>0.23</v>
      </c>
      <c r="K61" s="299"/>
      <c r="L61" s="299"/>
      <c r="M61" s="96">
        <v>0.23</v>
      </c>
      <c r="N61" s="91"/>
      <c r="O61" s="91"/>
      <c r="P61" s="91"/>
    </row>
    <row r="62" spans="1:16" ht="9.9499999999999993" customHeight="1">
      <c r="A62" s="91"/>
      <c r="B62" s="300" t="s">
        <v>140</v>
      </c>
      <c r="C62" s="300"/>
      <c r="D62" s="300"/>
      <c r="E62" s="300"/>
      <c r="F62" s="301">
        <v>18034.52</v>
      </c>
      <c r="G62" s="301"/>
      <c r="H62" s="301"/>
      <c r="I62" s="97">
        <v>1.34</v>
      </c>
      <c r="J62" s="302">
        <v>100.24</v>
      </c>
      <c r="K62" s="302"/>
      <c r="L62" s="302"/>
      <c r="M62" s="98" t="s">
        <v>141</v>
      </c>
      <c r="N62" s="91"/>
      <c r="O62" s="91"/>
      <c r="P62" s="91"/>
    </row>
    <row r="63" spans="1:16" ht="108.9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6" ht="15" customHeight="1">
      <c r="A64" s="91"/>
      <c r="B64" s="294" t="s">
        <v>51</v>
      </c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</row>
    <row r="65" spans="1:16" ht="20.100000000000001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E63"/>
  <sheetViews>
    <sheetView showGridLines="0" zoomScaleNormal="100" workbookViewId="0">
      <selection sqref="A1:E1"/>
    </sheetView>
  </sheetViews>
  <sheetFormatPr defaultColWidth="8.7109375" defaultRowHeight="12.75"/>
  <cols>
    <col min="1" max="1" width="39" style="33" customWidth="1"/>
    <col min="2" max="5" width="11.7109375" style="33" customWidth="1"/>
    <col min="6" max="16384" width="8.7109375" style="33"/>
  </cols>
  <sheetData>
    <row r="1" spans="1:5">
      <c r="A1" s="288" t="s">
        <v>291</v>
      </c>
      <c r="B1" s="289"/>
      <c r="C1" s="289"/>
      <c r="D1" s="289"/>
      <c r="E1" s="289"/>
    </row>
    <row r="2" spans="1:5">
      <c r="A2" s="288" t="s">
        <v>290</v>
      </c>
      <c r="B2" s="289"/>
      <c r="C2" s="289"/>
      <c r="D2" s="289"/>
      <c r="E2" s="289"/>
    </row>
    <row r="3" spans="1:5">
      <c r="A3" s="288" t="s">
        <v>296</v>
      </c>
      <c r="B3" s="289"/>
      <c r="C3" s="289"/>
      <c r="D3" s="289"/>
      <c r="E3" s="289"/>
    </row>
    <row r="4" spans="1:5">
      <c r="A4" s="100" t="s">
        <v>72</v>
      </c>
      <c r="B4" s="288" t="s">
        <v>73</v>
      </c>
      <c r="C4" s="289"/>
      <c r="D4" s="289"/>
      <c r="E4" s="289"/>
    </row>
    <row r="5" spans="1:5">
      <c r="A5" s="100" t="s">
        <v>288</v>
      </c>
      <c r="B5" s="288" t="s">
        <v>287</v>
      </c>
      <c r="C5" s="289"/>
      <c r="D5" s="289"/>
      <c r="E5" s="289"/>
    </row>
    <row r="6" spans="1:5">
      <c r="A6" s="100" t="s">
        <v>297</v>
      </c>
      <c r="B6" s="102" t="s">
        <v>76</v>
      </c>
    </row>
    <row r="7" spans="1:5" ht="22.5">
      <c r="A7" s="103" t="s">
        <v>7</v>
      </c>
      <c r="B7" s="103" t="s">
        <v>77</v>
      </c>
      <c r="C7" s="103" t="s">
        <v>78</v>
      </c>
      <c r="D7" s="103" t="s">
        <v>285</v>
      </c>
      <c r="E7" s="103" t="s">
        <v>284</v>
      </c>
    </row>
    <row r="8" spans="1:5">
      <c r="A8" s="288" t="s">
        <v>283</v>
      </c>
      <c r="B8" s="289"/>
      <c r="C8" s="289"/>
      <c r="D8" s="289"/>
      <c r="E8" s="289"/>
    </row>
    <row r="9" spans="1:5">
      <c r="A9" s="102" t="s">
        <v>81</v>
      </c>
      <c r="B9" s="101">
        <v>0</v>
      </c>
      <c r="C9" s="101">
        <v>0</v>
      </c>
      <c r="D9" s="101">
        <v>0</v>
      </c>
      <c r="E9" s="101">
        <v>0</v>
      </c>
    </row>
    <row r="10" spans="1:5">
      <c r="A10" s="102" t="s">
        <v>82</v>
      </c>
      <c r="B10" s="101">
        <v>0</v>
      </c>
      <c r="C10" s="101">
        <v>0</v>
      </c>
      <c r="D10" s="101">
        <v>0</v>
      </c>
      <c r="E10" s="101">
        <v>0</v>
      </c>
    </row>
    <row r="11" spans="1:5">
      <c r="A11" s="102" t="s">
        <v>83</v>
      </c>
    </row>
    <row r="12" spans="1:5">
      <c r="A12" s="102" t="s">
        <v>84</v>
      </c>
      <c r="B12" s="101">
        <v>0</v>
      </c>
      <c r="C12" s="101">
        <v>0</v>
      </c>
      <c r="D12" s="101">
        <v>0</v>
      </c>
      <c r="E12" s="101">
        <v>0</v>
      </c>
    </row>
    <row r="13" spans="1:5">
      <c r="A13" s="102" t="s">
        <v>85</v>
      </c>
      <c r="B13" s="101">
        <v>0</v>
      </c>
      <c r="C13" s="101">
        <v>0</v>
      </c>
      <c r="D13" s="101">
        <v>0</v>
      </c>
      <c r="E13" s="101">
        <v>0</v>
      </c>
    </row>
    <row r="14" spans="1:5">
      <c r="A14" s="102" t="s">
        <v>86</v>
      </c>
      <c r="B14" s="101">
        <v>0</v>
      </c>
      <c r="C14" s="101">
        <v>0</v>
      </c>
      <c r="D14" s="101">
        <v>0</v>
      </c>
      <c r="E14" s="101">
        <v>0</v>
      </c>
    </row>
    <row r="15" spans="1:5">
      <c r="A15" s="102" t="s">
        <v>87</v>
      </c>
      <c r="B15" s="101">
        <v>0</v>
      </c>
      <c r="C15" s="101">
        <v>0</v>
      </c>
      <c r="D15" s="101">
        <v>0</v>
      </c>
      <c r="E15" s="101">
        <v>0</v>
      </c>
    </row>
    <row r="16" spans="1:5">
      <c r="A16" s="102" t="s">
        <v>241</v>
      </c>
      <c r="B16" s="101">
        <v>13854</v>
      </c>
      <c r="C16" s="101">
        <v>1.0307900000000001</v>
      </c>
      <c r="D16" s="101">
        <v>86</v>
      </c>
      <c r="E16" s="101">
        <v>85.87</v>
      </c>
    </row>
    <row r="17" spans="1:5">
      <c r="A17" s="102" t="s">
        <v>89</v>
      </c>
      <c r="B17" s="101">
        <v>10.45</v>
      </c>
      <c r="C17" s="101">
        <v>7.7999999999999999E-4</v>
      </c>
      <c r="D17" s="101">
        <v>0.06</v>
      </c>
      <c r="E17" s="101">
        <v>0.06</v>
      </c>
    </row>
    <row r="18" spans="1:5">
      <c r="A18" s="102" t="s">
        <v>242</v>
      </c>
      <c r="B18" s="101">
        <v>0</v>
      </c>
      <c r="C18" s="101">
        <v>0</v>
      </c>
      <c r="D18" s="101">
        <v>0</v>
      </c>
      <c r="E18" s="101">
        <v>0</v>
      </c>
    </row>
    <row r="19" spans="1:5">
      <c r="A19" s="102" t="s">
        <v>91</v>
      </c>
      <c r="B19" s="101">
        <v>0</v>
      </c>
      <c r="C19" s="101">
        <v>0</v>
      </c>
      <c r="D19" s="101">
        <v>0</v>
      </c>
      <c r="E19" s="101">
        <v>0</v>
      </c>
    </row>
    <row r="20" spans="1:5">
      <c r="A20" s="102" t="s">
        <v>92</v>
      </c>
      <c r="B20" s="101">
        <v>0</v>
      </c>
      <c r="C20" s="101">
        <v>0</v>
      </c>
      <c r="D20" s="101">
        <v>0</v>
      </c>
      <c r="E20" s="101">
        <v>0</v>
      </c>
    </row>
    <row r="21" spans="1:5">
      <c r="A21" s="102" t="s">
        <v>243</v>
      </c>
      <c r="B21" s="101">
        <v>0</v>
      </c>
      <c r="C21" s="101">
        <v>0</v>
      </c>
      <c r="D21" s="101">
        <v>0</v>
      </c>
      <c r="E21" s="101">
        <v>0</v>
      </c>
    </row>
    <row r="22" spans="1:5">
      <c r="A22" s="102" t="s">
        <v>244</v>
      </c>
    </row>
    <row r="23" spans="1:5">
      <c r="A23" s="102" t="s">
        <v>245</v>
      </c>
      <c r="B23" s="101">
        <v>1049.8</v>
      </c>
      <c r="C23" s="101">
        <v>7.8119999999999995E-2</v>
      </c>
      <c r="D23" s="101">
        <v>6.52</v>
      </c>
      <c r="E23" s="101">
        <v>6.51</v>
      </c>
    </row>
    <row r="24" spans="1:5">
      <c r="A24" s="102" t="s">
        <v>246</v>
      </c>
      <c r="B24" s="101">
        <v>0</v>
      </c>
      <c r="C24" s="101">
        <v>0</v>
      </c>
      <c r="D24" s="101">
        <v>0</v>
      </c>
      <c r="E24" s="101">
        <v>0</v>
      </c>
    </row>
    <row r="25" spans="1:5">
      <c r="A25" s="102" t="s">
        <v>247</v>
      </c>
      <c r="B25" s="101">
        <v>285</v>
      </c>
      <c r="C25" s="101">
        <v>2.121E-2</v>
      </c>
      <c r="D25" s="101">
        <v>1.77</v>
      </c>
      <c r="E25" s="101">
        <v>1.77</v>
      </c>
    </row>
    <row r="26" spans="1:5">
      <c r="A26" s="102" t="s">
        <v>248</v>
      </c>
      <c r="B26" s="101">
        <v>0</v>
      </c>
      <c r="C26" s="101">
        <v>0</v>
      </c>
      <c r="D26" s="101">
        <v>0</v>
      </c>
      <c r="E26" s="101">
        <v>0</v>
      </c>
    </row>
    <row r="27" spans="1:5">
      <c r="A27" s="100" t="s">
        <v>219</v>
      </c>
      <c r="B27" s="99">
        <v>15199.25</v>
      </c>
      <c r="C27" s="99">
        <v>1.1309</v>
      </c>
      <c r="D27" s="99">
        <v>94.35</v>
      </c>
      <c r="E27" s="99">
        <v>94.21</v>
      </c>
    </row>
    <row r="28" spans="1:5">
      <c r="A28" s="288" t="s">
        <v>105</v>
      </c>
      <c r="B28" s="289"/>
      <c r="C28" s="289"/>
      <c r="D28" s="289"/>
      <c r="E28" s="289"/>
    </row>
    <row r="29" spans="1:5">
      <c r="A29" s="102" t="s">
        <v>249</v>
      </c>
      <c r="B29" s="101">
        <v>0</v>
      </c>
      <c r="C29" s="101">
        <v>0</v>
      </c>
      <c r="D29" s="101">
        <v>0</v>
      </c>
      <c r="E29" s="101">
        <v>0</v>
      </c>
    </row>
    <row r="30" spans="1:5">
      <c r="A30" s="102" t="s">
        <v>250</v>
      </c>
      <c r="B30" s="101">
        <v>455.98</v>
      </c>
      <c r="C30" s="101">
        <v>3.3930000000000002E-2</v>
      </c>
      <c r="D30" s="101">
        <v>2.83</v>
      </c>
      <c r="E30" s="101">
        <v>2.83</v>
      </c>
    </row>
    <row r="31" spans="1:5">
      <c r="A31" s="102" t="s">
        <v>251</v>
      </c>
      <c r="B31" s="101">
        <v>0</v>
      </c>
      <c r="C31" s="101">
        <v>0</v>
      </c>
      <c r="D31" s="101">
        <v>0</v>
      </c>
      <c r="E31" s="101">
        <v>0</v>
      </c>
    </row>
    <row r="32" spans="1:5">
      <c r="A32" s="102" t="s">
        <v>252</v>
      </c>
      <c r="B32" s="101">
        <v>0</v>
      </c>
      <c r="C32" s="101">
        <v>0</v>
      </c>
      <c r="D32" s="101">
        <v>0</v>
      </c>
      <c r="E32" s="101">
        <v>0</v>
      </c>
    </row>
    <row r="33" spans="1:5">
      <c r="A33" s="102" t="s">
        <v>253</v>
      </c>
      <c r="B33" s="101">
        <v>0</v>
      </c>
      <c r="C33" s="101">
        <v>0</v>
      </c>
      <c r="D33" s="101">
        <v>0</v>
      </c>
      <c r="E33" s="101">
        <v>0</v>
      </c>
    </row>
    <row r="34" spans="1:5">
      <c r="A34" s="102" t="s">
        <v>254</v>
      </c>
      <c r="B34" s="101">
        <v>0</v>
      </c>
      <c r="C34" s="101">
        <v>0</v>
      </c>
      <c r="D34" s="101">
        <v>0</v>
      </c>
      <c r="E34" s="101">
        <v>0</v>
      </c>
    </row>
    <row r="35" spans="1:5">
      <c r="A35" s="102" t="s">
        <v>255</v>
      </c>
      <c r="B35" s="101">
        <v>0</v>
      </c>
      <c r="C35" s="101">
        <v>0</v>
      </c>
      <c r="D35" s="101">
        <v>0</v>
      </c>
      <c r="E35" s="101">
        <v>0</v>
      </c>
    </row>
    <row r="36" spans="1:5">
      <c r="A36" s="102" t="s">
        <v>256</v>
      </c>
      <c r="B36" s="101">
        <v>0</v>
      </c>
      <c r="C36" s="101">
        <v>0</v>
      </c>
      <c r="D36" s="101">
        <v>0</v>
      </c>
      <c r="E36" s="101">
        <v>0</v>
      </c>
    </row>
    <row r="37" spans="1:5">
      <c r="A37" s="102" t="s">
        <v>257</v>
      </c>
      <c r="B37" s="101">
        <v>0</v>
      </c>
      <c r="C37" s="101">
        <v>0</v>
      </c>
      <c r="D37" s="101">
        <v>0</v>
      </c>
      <c r="E37" s="101">
        <v>0</v>
      </c>
    </row>
    <row r="38" spans="1:5">
      <c r="A38" s="102" t="s">
        <v>117</v>
      </c>
      <c r="B38" s="101">
        <v>425.38</v>
      </c>
      <c r="C38" s="101">
        <v>3.1649999999999998E-2</v>
      </c>
      <c r="D38" s="101">
        <v>2.64</v>
      </c>
      <c r="E38" s="101">
        <v>2.64</v>
      </c>
    </row>
    <row r="39" spans="1:5">
      <c r="A39" s="100" t="s">
        <v>119</v>
      </c>
      <c r="B39" s="99">
        <v>881.36</v>
      </c>
      <c r="C39" s="99">
        <v>6.5579999999999999E-2</v>
      </c>
      <c r="D39" s="99">
        <v>5.47</v>
      </c>
      <c r="E39" s="99">
        <v>5.47</v>
      </c>
    </row>
    <row r="40" spans="1:5">
      <c r="A40" s="288" t="s">
        <v>30</v>
      </c>
      <c r="B40" s="289"/>
      <c r="C40" s="289"/>
      <c r="D40" s="289"/>
      <c r="E40" s="289"/>
    </row>
    <row r="41" spans="1:5">
      <c r="A41" s="102" t="s">
        <v>258</v>
      </c>
      <c r="B41" s="101">
        <v>29.27</v>
      </c>
      <c r="C41" s="101">
        <v>0</v>
      </c>
      <c r="D41" s="101">
        <v>0.18</v>
      </c>
      <c r="E41" s="101">
        <v>0.18</v>
      </c>
    </row>
    <row r="42" spans="1:5">
      <c r="A42" s="100" t="s">
        <v>121</v>
      </c>
      <c r="B42" s="99">
        <v>29.27</v>
      </c>
      <c r="C42" s="99">
        <v>0</v>
      </c>
      <c r="D42" s="99">
        <v>0.18</v>
      </c>
      <c r="E42" s="99">
        <v>0.18</v>
      </c>
    </row>
    <row r="43" spans="1:5">
      <c r="A43" s="100" t="s">
        <v>122</v>
      </c>
      <c r="B43" s="99">
        <v>16109.880000000001</v>
      </c>
      <c r="C43" s="99">
        <v>1.19648</v>
      </c>
      <c r="D43" s="99">
        <v>100</v>
      </c>
      <c r="E43" s="99">
        <v>99.86</v>
      </c>
    </row>
    <row r="44" spans="1:5">
      <c r="A44" s="288" t="s">
        <v>123</v>
      </c>
      <c r="B44" s="289"/>
      <c r="C44" s="289"/>
      <c r="D44" s="289"/>
      <c r="E44" s="289"/>
    </row>
    <row r="45" spans="1:5">
      <c r="A45" s="102" t="s">
        <v>259</v>
      </c>
      <c r="B45" s="101">
        <v>0</v>
      </c>
      <c r="C45" s="101">
        <v>0</v>
      </c>
      <c r="D45" s="101">
        <v>0</v>
      </c>
      <c r="E45" s="101">
        <v>0</v>
      </c>
    </row>
    <row r="46" spans="1:5">
      <c r="A46" s="102" t="s">
        <v>260</v>
      </c>
      <c r="B46" s="101">
        <v>0</v>
      </c>
      <c r="C46" s="101">
        <v>0</v>
      </c>
      <c r="D46" s="101">
        <v>0</v>
      </c>
      <c r="E46" s="101">
        <v>0</v>
      </c>
    </row>
    <row r="47" spans="1:5">
      <c r="A47" s="102" t="s">
        <v>261</v>
      </c>
      <c r="B47" s="101">
        <v>0</v>
      </c>
      <c r="C47" s="101">
        <v>0</v>
      </c>
      <c r="D47" s="101">
        <v>0</v>
      </c>
      <c r="E47" s="101">
        <v>0</v>
      </c>
    </row>
    <row r="48" spans="1:5">
      <c r="A48" s="100" t="s">
        <v>127</v>
      </c>
      <c r="B48" s="99">
        <v>0</v>
      </c>
      <c r="C48" s="99">
        <v>0</v>
      </c>
      <c r="D48" s="99">
        <v>0</v>
      </c>
      <c r="E48" s="99">
        <v>0</v>
      </c>
    </row>
    <row r="49" spans="1:5">
      <c r="A49" s="288" t="s">
        <v>128</v>
      </c>
      <c r="B49" s="289"/>
      <c r="C49" s="289"/>
      <c r="D49" s="289"/>
      <c r="E49" s="289"/>
    </row>
    <row r="50" spans="1:5">
      <c r="A50" s="102" t="s">
        <v>262</v>
      </c>
      <c r="B50" s="101">
        <v>0</v>
      </c>
      <c r="C50" s="101">
        <v>0</v>
      </c>
      <c r="D50" s="101">
        <v>0</v>
      </c>
      <c r="E50" s="101">
        <v>0</v>
      </c>
    </row>
    <row r="51" spans="1:5">
      <c r="A51" s="102" t="s">
        <v>263</v>
      </c>
      <c r="B51" s="101">
        <v>4.76</v>
      </c>
      <c r="C51" s="101">
        <v>3.5E-4</v>
      </c>
      <c r="D51" s="101">
        <v>0.03</v>
      </c>
      <c r="E51" s="101">
        <v>0.03</v>
      </c>
    </row>
    <row r="52" spans="1:5">
      <c r="A52" s="102" t="s">
        <v>264</v>
      </c>
      <c r="B52" s="101">
        <v>0</v>
      </c>
      <c r="C52" s="101">
        <v>0</v>
      </c>
      <c r="D52" s="101">
        <v>0</v>
      </c>
      <c r="E52" s="101">
        <v>0</v>
      </c>
    </row>
    <row r="53" spans="1:5">
      <c r="A53" s="102" t="s">
        <v>265</v>
      </c>
      <c r="B53" s="101">
        <v>0</v>
      </c>
      <c r="C53" s="101">
        <v>0</v>
      </c>
      <c r="D53" s="101">
        <v>0</v>
      </c>
      <c r="E53" s="101">
        <v>0</v>
      </c>
    </row>
    <row r="54" spans="1:5">
      <c r="A54" s="100" t="s">
        <v>132</v>
      </c>
      <c r="B54" s="99">
        <v>4.76</v>
      </c>
      <c r="C54" s="99">
        <v>3.5E-4</v>
      </c>
      <c r="D54" s="99">
        <v>0.03</v>
      </c>
      <c r="E54" s="99">
        <v>0.03</v>
      </c>
    </row>
    <row r="55" spans="1:5">
      <c r="A55" s="100" t="s">
        <v>133</v>
      </c>
      <c r="B55" s="99">
        <v>4.76</v>
      </c>
      <c r="C55" s="99">
        <v>3.5E-4</v>
      </c>
      <c r="D55" s="99">
        <v>0.03</v>
      </c>
      <c r="E55" s="99">
        <v>0.03</v>
      </c>
    </row>
    <row r="56" spans="1:5">
      <c r="A56" s="100" t="s">
        <v>134</v>
      </c>
      <c r="B56" s="99">
        <v>16114.640000000001</v>
      </c>
      <c r="C56" s="99">
        <v>1.1968300000000001</v>
      </c>
      <c r="D56" s="99">
        <v>100.03</v>
      </c>
      <c r="E56" s="99">
        <v>99.89</v>
      </c>
    </row>
    <row r="57" spans="1:5">
      <c r="A57" s="288" t="s">
        <v>135</v>
      </c>
      <c r="B57" s="289"/>
      <c r="C57" s="289"/>
      <c r="D57" s="289"/>
      <c r="E57" s="289"/>
    </row>
    <row r="58" spans="1:5">
      <c r="A58" s="102" t="s">
        <v>136</v>
      </c>
      <c r="B58" s="101">
        <v>0</v>
      </c>
      <c r="C58" s="101">
        <v>0</v>
      </c>
      <c r="D58" s="101">
        <v>0</v>
      </c>
      <c r="E58" s="101">
        <v>0</v>
      </c>
    </row>
    <row r="59" spans="1:5">
      <c r="A59" s="102" t="s">
        <v>137</v>
      </c>
      <c r="B59" s="101">
        <v>19.29</v>
      </c>
      <c r="C59" s="101">
        <v>1.4300000000000001E-3</v>
      </c>
      <c r="D59" s="101">
        <v>0.12</v>
      </c>
      <c r="E59" s="101">
        <v>0.12</v>
      </c>
    </row>
    <row r="60" spans="1:5">
      <c r="A60" s="100" t="s">
        <v>282</v>
      </c>
      <c r="B60" s="99">
        <v>19.29</v>
      </c>
      <c r="C60" s="99">
        <v>1.4300000000000001E-3</v>
      </c>
      <c r="D60" s="99">
        <v>0.12</v>
      </c>
      <c r="E60" s="99">
        <v>0.12</v>
      </c>
    </row>
    <row r="61" spans="1:5">
      <c r="A61" s="100" t="s">
        <v>140</v>
      </c>
      <c r="B61" s="99">
        <v>16133.930000000002</v>
      </c>
      <c r="C61" s="99">
        <v>1.1982600000000001</v>
      </c>
      <c r="D61" s="99">
        <v>100.15</v>
      </c>
      <c r="E61" s="99">
        <v>100.01</v>
      </c>
    </row>
    <row r="63" spans="1:5">
      <c r="A63" s="288" t="s">
        <v>51</v>
      </c>
      <c r="B63" s="289"/>
      <c r="C63" s="289"/>
      <c r="D63" s="289"/>
      <c r="E63" s="28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92" customWidth="1"/>
    <col min="2" max="3" width="13.7109375" style="92" customWidth="1"/>
    <col min="4" max="5" width="18.7109375" style="92" customWidth="1"/>
    <col min="6" max="256" width="9.140625" style="92"/>
    <col min="257" max="257" width="35.140625" style="92" customWidth="1"/>
    <col min="258" max="259" width="13.7109375" style="92" customWidth="1"/>
    <col min="260" max="261" width="18.7109375" style="92" customWidth="1"/>
    <col min="262" max="512" width="9.140625" style="92"/>
    <col min="513" max="513" width="35.140625" style="92" customWidth="1"/>
    <col min="514" max="515" width="13.7109375" style="92" customWidth="1"/>
    <col min="516" max="517" width="18.7109375" style="92" customWidth="1"/>
    <col min="518" max="768" width="9.140625" style="92"/>
    <col min="769" max="769" width="35.140625" style="92" customWidth="1"/>
    <col min="770" max="771" width="13.7109375" style="92" customWidth="1"/>
    <col min="772" max="773" width="18.7109375" style="92" customWidth="1"/>
    <col min="774" max="1024" width="9.140625" style="92"/>
    <col min="1025" max="1025" width="35.140625" style="92" customWidth="1"/>
    <col min="1026" max="1027" width="13.7109375" style="92" customWidth="1"/>
    <col min="1028" max="1029" width="18.7109375" style="92" customWidth="1"/>
    <col min="1030" max="1280" width="9.140625" style="92"/>
    <col min="1281" max="1281" width="35.140625" style="92" customWidth="1"/>
    <col min="1282" max="1283" width="13.7109375" style="92" customWidth="1"/>
    <col min="1284" max="1285" width="18.7109375" style="92" customWidth="1"/>
    <col min="1286" max="1536" width="9.140625" style="92"/>
    <col min="1537" max="1537" width="35.140625" style="92" customWidth="1"/>
    <col min="1538" max="1539" width="13.7109375" style="92" customWidth="1"/>
    <col min="1540" max="1541" width="18.7109375" style="92" customWidth="1"/>
    <col min="1542" max="1792" width="9.140625" style="92"/>
    <col min="1793" max="1793" width="35.140625" style="92" customWidth="1"/>
    <col min="1794" max="1795" width="13.7109375" style="92" customWidth="1"/>
    <col min="1796" max="1797" width="18.7109375" style="92" customWidth="1"/>
    <col min="1798" max="2048" width="9.140625" style="92"/>
    <col min="2049" max="2049" width="35.140625" style="92" customWidth="1"/>
    <col min="2050" max="2051" width="13.7109375" style="92" customWidth="1"/>
    <col min="2052" max="2053" width="18.7109375" style="92" customWidth="1"/>
    <col min="2054" max="2304" width="9.140625" style="92"/>
    <col min="2305" max="2305" width="35.140625" style="92" customWidth="1"/>
    <col min="2306" max="2307" width="13.7109375" style="92" customWidth="1"/>
    <col min="2308" max="2309" width="18.7109375" style="92" customWidth="1"/>
    <col min="2310" max="2560" width="9.140625" style="92"/>
    <col min="2561" max="2561" width="35.140625" style="92" customWidth="1"/>
    <col min="2562" max="2563" width="13.7109375" style="92" customWidth="1"/>
    <col min="2564" max="2565" width="18.7109375" style="92" customWidth="1"/>
    <col min="2566" max="2816" width="9.140625" style="92"/>
    <col min="2817" max="2817" width="35.140625" style="92" customWidth="1"/>
    <col min="2818" max="2819" width="13.7109375" style="92" customWidth="1"/>
    <col min="2820" max="2821" width="18.7109375" style="92" customWidth="1"/>
    <col min="2822" max="3072" width="9.140625" style="92"/>
    <col min="3073" max="3073" width="35.140625" style="92" customWidth="1"/>
    <col min="3074" max="3075" width="13.7109375" style="92" customWidth="1"/>
    <col min="3076" max="3077" width="18.7109375" style="92" customWidth="1"/>
    <col min="3078" max="3328" width="9.140625" style="92"/>
    <col min="3329" max="3329" width="35.140625" style="92" customWidth="1"/>
    <col min="3330" max="3331" width="13.7109375" style="92" customWidth="1"/>
    <col min="3332" max="3333" width="18.7109375" style="92" customWidth="1"/>
    <col min="3334" max="3584" width="9.140625" style="92"/>
    <col min="3585" max="3585" width="35.140625" style="92" customWidth="1"/>
    <col min="3586" max="3587" width="13.7109375" style="92" customWidth="1"/>
    <col min="3588" max="3589" width="18.7109375" style="92" customWidth="1"/>
    <col min="3590" max="3840" width="9.140625" style="92"/>
    <col min="3841" max="3841" width="35.140625" style="92" customWidth="1"/>
    <col min="3842" max="3843" width="13.7109375" style="92" customWidth="1"/>
    <col min="3844" max="3845" width="18.7109375" style="92" customWidth="1"/>
    <col min="3846" max="4096" width="9.140625" style="92"/>
    <col min="4097" max="4097" width="35.140625" style="92" customWidth="1"/>
    <col min="4098" max="4099" width="13.7109375" style="92" customWidth="1"/>
    <col min="4100" max="4101" width="18.7109375" style="92" customWidth="1"/>
    <col min="4102" max="4352" width="9.140625" style="92"/>
    <col min="4353" max="4353" width="35.140625" style="92" customWidth="1"/>
    <col min="4354" max="4355" width="13.7109375" style="92" customWidth="1"/>
    <col min="4356" max="4357" width="18.7109375" style="92" customWidth="1"/>
    <col min="4358" max="4608" width="9.140625" style="92"/>
    <col min="4609" max="4609" width="35.140625" style="92" customWidth="1"/>
    <col min="4610" max="4611" width="13.7109375" style="92" customWidth="1"/>
    <col min="4612" max="4613" width="18.7109375" style="92" customWidth="1"/>
    <col min="4614" max="4864" width="9.140625" style="92"/>
    <col min="4865" max="4865" width="35.140625" style="92" customWidth="1"/>
    <col min="4866" max="4867" width="13.7109375" style="92" customWidth="1"/>
    <col min="4868" max="4869" width="18.7109375" style="92" customWidth="1"/>
    <col min="4870" max="5120" width="9.140625" style="92"/>
    <col min="5121" max="5121" width="35.140625" style="92" customWidth="1"/>
    <col min="5122" max="5123" width="13.7109375" style="92" customWidth="1"/>
    <col min="5124" max="5125" width="18.7109375" style="92" customWidth="1"/>
    <col min="5126" max="5376" width="9.140625" style="92"/>
    <col min="5377" max="5377" width="35.140625" style="92" customWidth="1"/>
    <col min="5378" max="5379" width="13.7109375" style="92" customWidth="1"/>
    <col min="5380" max="5381" width="18.7109375" style="92" customWidth="1"/>
    <col min="5382" max="5632" width="9.140625" style="92"/>
    <col min="5633" max="5633" width="35.140625" style="92" customWidth="1"/>
    <col min="5634" max="5635" width="13.7109375" style="92" customWidth="1"/>
    <col min="5636" max="5637" width="18.7109375" style="92" customWidth="1"/>
    <col min="5638" max="5888" width="9.140625" style="92"/>
    <col min="5889" max="5889" width="35.140625" style="92" customWidth="1"/>
    <col min="5890" max="5891" width="13.7109375" style="92" customWidth="1"/>
    <col min="5892" max="5893" width="18.7109375" style="92" customWidth="1"/>
    <col min="5894" max="6144" width="9.140625" style="92"/>
    <col min="6145" max="6145" width="35.140625" style="92" customWidth="1"/>
    <col min="6146" max="6147" width="13.7109375" style="92" customWidth="1"/>
    <col min="6148" max="6149" width="18.7109375" style="92" customWidth="1"/>
    <col min="6150" max="6400" width="9.140625" style="92"/>
    <col min="6401" max="6401" width="35.140625" style="92" customWidth="1"/>
    <col min="6402" max="6403" width="13.7109375" style="92" customWidth="1"/>
    <col min="6404" max="6405" width="18.7109375" style="92" customWidth="1"/>
    <col min="6406" max="6656" width="9.140625" style="92"/>
    <col min="6657" max="6657" width="35.140625" style="92" customWidth="1"/>
    <col min="6658" max="6659" width="13.7109375" style="92" customWidth="1"/>
    <col min="6660" max="6661" width="18.7109375" style="92" customWidth="1"/>
    <col min="6662" max="6912" width="9.140625" style="92"/>
    <col min="6913" max="6913" width="35.140625" style="92" customWidth="1"/>
    <col min="6914" max="6915" width="13.7109375" style="92" customWidth="1"/>
    <col min="6916" max="6917" width="18.7109375" style="92" customWidth="1"/>
    <col min="6918" max="7168" width="9.140625" style="92"/>
    <col min="7169" max="7169" width="35.140625" style="92" customWidth="1"/>
    <col min="7170" max="7171" width="13.7109375" style="92" customWidth="1"/>
    <col min="7172" max="7173" width="18.7109375" style="92" customWidth="1"/>
    <col min="7174" max="7424" width="9.140625" style="92"/>
    <col min="7425" max="7425" width="35.140625" style="92" customWidth="1"/>
    <col min="7426" max="7427" width="13.7109375" style="92" customWidth="1"/>
    <col min="7428" max="7429" width="18.7109375" style="92" customWidth="1"/>
    <col min="7430" max="7680" width="9.140625" style="92"/>
    <col min="7681" max="7681" width="35.140625" style="92" customWidth="1"/>
    <col min="7682" max="7683" width="13.7109375" style="92" customWidth="1"/>
    <col min="7684" max="7685" width="18.7109375" style="92" customWidth="1"/>
    <col min="7686" max="7936" width="9.140625" style="92"/>
    <col min="7937" max="7937" width="35.140625" style="92" customWidth="1"/>
    <col min="7938" max="7939" width="13.7109375" style="92" customWidth="1"/>
    <col min="7940" max="7941" width="18.7109375" style="92" customWidth="1"/>
    <col min="7942" max="8192" width="9.140625" style="92"/>
    <col min="8193" max="8193" width="35.140625" style="92" customWidth="1"/>
    <col min="8194" max="8195" width="13.7109375" style="92" customWidth="1"/>
    <col min="8196" max="8197" width="18.7109375" style="92" customWidth="1"/>
    <col min="8198" max="8448" width="9.140625" style="92"/>
    <col min="8449" max="8449" width="35.140625" style="92" customWidth="1"/>
    <col min="8450" max="8451" width="13.7109375" style="92" customWidth="1"/>
    <col min="8452" max="8453" width="18.7109375" style="92" customWidth="1"/>
    <col min="8454" max="8704" width="9.140625" style="92"/>
    <col min="8705" max="8705" width="35.140625" style="92" customWidth="1"/>
    <col min="8706" max="8707" width="13.7109375" style="92" customWidth="1"/>
    <col min="8708" max="8709" width="18.7109375" style="92" customWidth="1"/>
    <col min="8710" max="8960" width="9.140625" style="92"/>
    <col min="8961" max="8961" width="35.140625" style="92" customWidth="1"/>
    <col min="8962" max="8963" width="13.7109375" style="92" customWidth="1"/>
    <col min="8964" max="8965" width="18.7109375" style="92" customWidth="1"/>
    <col min="8966" max="9216" width="9.140625" style="92"/>
    <col min="9217" max="9217" width="35.140625" style="92" customWidth="1"/>
    <col min="9218" max="9219" width="13.7109375" style="92" customWidth="1"/>
    <col min="9220" max="9221" width="18.7109375" style="92" customWidth="1"/>
    <col min="9222" max="9472" width="9.140625" style="92"/>
    <col min="9473" max="9473" width="35.140625" style="92" customWidth="1"/>
    <col min="9474" max="9475" width="13.7109375" style="92" customWidth="1"/>
    <col min="9476" max="9477" width="18.7109375" style="92" customWidth="1"/>
    <col min="9478" max="9728" width="9.140625" style="92"/>
    <col min="9729" max="9729" width="35.140625" style="92" customWidth="1"/>
    <col min="9730" max="9731" width="13.7109375" style="92" customWidth="1"/>
    <col min="9732" max="9733" width="18.7109375" style="92" customWidth="1"/>
    <col min="9734" max="9984" width="9.140625" style="92"/>
    <col min="9985" max="9985" width="35.140625" style="92" customWidth="1"/>
    <col min="9986" max="9987" width="13.7109375" style="92" customWidth="1"/>
    <col min="9988" max="9989" width="18.7109375" style="92" customWidth="1"/>
    <col min="9990" max="10240" width="9.140625" style="92"/>
    <col min="10241" max="10241" width="35.140625" style="92" customWidth="1"/>
    <col min="10242" max="10243" width="13.7109375" style="92" customWidth="1"/>
    <col min="10244" max="10245" width="18.7109375" style="92" customWidth="1"/>
    <col min="10246" max="10496" width="9.140625" style="92"/>
    <col min="10497" max="10497" width="35.140625" style="92" customWidth="1"/>
    <col min="10498" max="10499" width="13.7109375" style="92" customWidth="1"/>
    <col min="10500" max="10501" width="18.7109375" style="92" customWidth="1"/>
    <col min="10502" max="10752" width="9.140625" style="92"/>
    <col min="10753" max="10753" width="35.140625" style="92" customWidth="1"/>
    <col min="10754" max="10755" width="13.7109375" style="92" customWidth="1"/>
    <col min="10756" max="10757" width="18.7109375" style="92" customWidth="1"/>
    <col min="10758" max="11008" width="9.140625" style="92"/>
    <col min="11009" max="11009" width="35.140625" style="92" customWidth="1"/>
    <col min="11010" max="11011" width="13.7109375" style="92" customWidth="1"/>
    <col min="11012" max="11013" width="18.7109375" style="92" customWidth="1"/>
    <col min="11014" max="11264" width="9.140625" style="92"/>
    <col min="11265" max="11265" width="35.140625" style="92" customWidth="1"/>
    <col min="11266" max="11267" width="13.7109375" style="92" customWidth="1"/>
    <col min="11268" max="11269" width="18.7109375" style="92" customWidth="1"/>
    <col min="11270" max="11520" width="9.140625" style="92"/>
    <col min="11521" max="11521" width="35.140625" style="92" customWidth="1"/>
    <col min="11522" max="11523" width="13.7109375" style="92" customWidth="1"/>
    <col min="11524" max="11525" width="18.7109375" style="92" customWidth="1"/>
    <col min="11526" max="11776" width="9.140625" style="92"/>
    <col min="11777" max="11777" width="35.140625" style="92" customWidth="1"/>
    <col min="11778" max="11779" width="13.7109375" style="92" customWidth="1"/>
    <col min="11780" max="11781" width="18.7109375" style="92" customWidth="1"/>
    <col min="11782" max="12032" width="9.140625" style="92"/>
    <col min="12033" max="12033" width="35.140625" style="92" customWidth="1"/>
    <col min="12034" max="12035" width="13.7109375" style="92" customWidth="1"/>
    <col min="12036" max="12037" width="18.7109375" style="92" customWidth="1"/>
    <col min="12038" max="12288" width="9.140625" style="92"/>
    <col min="12289" max="12289" width="35.140625" style="92" customWidth="1"/>
    <col min="12290" max="12291" width="13.7109375" style="92" customWidth="1"/>
    <col min="12292" max="12293" width="18.7109375" style="92" customWidth="1"/>
    <col min="12294" max="12544" width="9.140625" style="92"/>
    <col min="12545" max="12545" width="35.140625" style="92" customWidth="1"/>
    <col min="12546" max="12547" width="13.7109375" style="92" customWidth="1"/>
    <col min="12548" max="12549" width="18.7109375" style="92" customWidth="1"/>
    <col min="12550" max="12800" width="9.140625" style="92"/>
    <col min="12801" max="12801" width="35.140625" style="92" customWidth="1"/>
    <col min="12802" max="12803" width="13.7109375" style="92" customWidth="1"/>
    <col min="12804" max="12805" width="18.7109375" style="92" customWidth="1"/>
    <col min="12806" max="13056" width="9.140625" style="92"/>
    <col min="13057" max="13057" width="35.140625" style="92" customWidth="1"/>
    <col min="13058" max="13059" width="13.7109375" style="92" customWidth="1"/>
    <col min="13060" max="13061" width="18.7109375" style="92" customWidth="1"/>
    <col min="13062" max="13312" width="9.140625" style="92"/>
    <col min="13313" max="13313" width="35.140625" style="92" customWidth="1"/>
    <col min="13314" max="13315" width="13.7109375" style="92" customWidth="1"/>
    <col min="13316" max="13317" width="18.7109375" style="92" customWidth="1"/>
    <col min="13318" max="13568" width="9.140625" style="92"/>
    <col min="13569" max="13569" width="35.140625" style="92" customWidth="1"/>
    <col min="13570" max="13571" width="13.7109375" style="92" customWidth="1"/>
    <col min="13572" max="13573" width="18.7109375" style="92" customWidth="1"/>
    <col min="13574" max="13824" width="9.140625" style="92"/>
    <col min="13825" max="13825" width="35.140625" style="92" customWidth="1"/>
    <col min="13826" max="13827" width="13.7109375" style="92" customWidth="1"/>
    <col min="13828" max="13829" width="18.7109375" style="92" customWidth="1"/>
    <col min="13830" max="14080" width="9.140625" style="92"/>
    <col min="14081" max="14081" width="35.140625" style="92" customWidth="1"/>
    <col min="14082" max="14083" width="13.7109375" style="92" customWidth="1"/>
    <col min="14084" max="14085" width="18.7109375" style="92" customWidth="1"/>
    <col min="14086" max="14336" width="9.140625" style="92"/>
    <col min="14337" max="14337" width="35.140625" style="92" customWidth="1"/>
    <col min="14338" max="14339" width="13.7109375" style="92" customWidth="1"/>
    <col min="14340" max="14341" width="18.7109375" style="92" customWidth="1"/>
    <col min="14342" max="14592" width="9.140625" style="92"/>
    <col min="14593" max="14593" width="35.140625" style="92" customWidth="1"/>
    <col min="14594" max="14595" width="13.7109375" style="92" customWidth="1"/>
    <col min="14596" max="14597" width="18.7109375" style="92" customWidth="1"/>
    <col min="14598" max="14848" width="9.140625" style="92"/>
    <col min="14849" max="14849" width="35.140625" style="92" customWidth="1"/>
    <col min="14850" max="14851" width="13.7109375" style="92" customWidth="1"/>
    <col min="14852" max="14853" width="18.7109375" style="92" customWidth="1"/>
    <col min="14854" max="15104" width="9.140625" style="92"/>
    <col min="15105" max="15105" width="35.140625" style="92" customWidth="1"/>
    <col min="15106" max="15107" width="13.7109375" style="92" customWidth="1"/>
    <col min="15108" max="15109" width="18.7109375" style="92" customWidth="1"/>
    <col min="15110" max="15360" width="9.140625" style="92"/>
    <col min="15361" max="15361" width="35.140625" style="92" customWidth="1"/>
    <col min="15362" max="15363" width="13.7109375" style="92" customWidth="1"/>
    <col min="15364" max="15365" width="18.7109375" style="92" customWidth="1"/>
    <col min="15366" max="15616" width="9.140625" style="92"/>
    <col min="15617" max="15617" width="35.140625" style="92" customWidth="1"/>
    <col min="15618" max="15619" width="13.7109375" style="92" customWidth="1"/>
    <col min="15620" max="15621" width="18.7109375" style="92" customWidth="1"/>
    <col min="15622" max="15872" width="9.140625" style="92"/>
    <col min="15873" max="15873" width="35.140625" style="92" customWidth="1"/>
    <col min="15874" max="15875" width="13.7109375" style="92" customWidth="1"/>
    <col min="15876" max="15877" width="18.7109375" style="92" customWidth="1"/>
    <col min="15878" max="16128" width="9.140625" style="92"/>
    <col min="16129" max="16129" width="35.140625" style="92" customWidth="1"/>
    <col min="16130" max="16131" width="13.7109375" style="92" customWidth="1"/>
    <col min="16132" max="16133" width="18.7109375" style="92" customWidth="1"/>
    <col min="16134" max="16384" width="9.140625" style="92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400</v>
      </c>
      <c r="B3" s="291"/>
      <c r="C3" s="291"/>
      <c r="D3" s="291"/>
      <c r="E3" s="291"/>
      <c r="F3" s="291"/>
    </row>
    <row r="4" spans="1:6">
      <c r="A4" s="204" t="s">
        <v>72</v>
      </c>
      <c r="B4" s="290" t="s">
        <v>73</v>
      </c>
      <c r="C4" s="291"/>
      <c r="D4" s="291"/>
      <c r="E4" s="291"/>
      <c r="F4" s="291"/>
    </row>
    <row r="5" spans="1:6">
      <c r="A5" s="204" t="s">
        <v>396</v>
      </c>
      <c r="B5" s="290" t="s">
        <v>287</v>
      </c>
      <c r="C5" s="291"/>
      <c r="D5" s="291"/>
      <c r="E5" s="291"/>
      <c r="F5" s="291"/>
    </row>
    <row r="6" spans="1:6">
      <c r="A6" s="204" t="s">
        <v>297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16132.2</v>
      </c>
      <c r="C16" s="207">
        <v>1.20031</v>
      </c>
      <c r="D16" s="207">
        <v>84.56</v>
      </c>
      <c r="E16" s="207">
        <v>84.27</v>
      </c>
    </row>
    <row r="17" spans="1:5">
      <c r="A17" s="205" t="s">
        <v>89</v>
      </c>
      <c r="B17" s="207">
        <v>66</v>
      </c>
      <c r="C17" s="207">
        <v>4.9100000000000003E-3</v>
      </c>
      <c r="D17" s="207">
        <v>0.35</v>
      </c>
      <c r="E17" s="207">
        <v>0.34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1377.02</v>
      </c>
      <c r="C23" s="207">
        <v>0.10246</v>
      </c>
      <c r="D23" s="207">
        <v>7.22</v>
      </c>
      <c r="E23" s="207">
        <v>7.19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376.8</v>
      </c>
      <c r="C25" s="207">
        <v>2.8039999999999999E-2</v>
      </c>
      <c r="D25" s="207">
        <v>1.98</v>
      </c>
      <c r="E25" s="207">
        <v>1.97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17952.02</v>
      </c>
      <c r="C27" s="208">
        <v>1.33572</v>
      </c>
      <c r="D27" s="208">
        <v>94.11</v>
      </c>
      <c r="E27" s="208">
        <v>93.77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538.55999999999995</v>
      </c>
      <c r="C30" s="207">
        <v>4.0070000000000001E-2</v>
      </c>
      <c r="D30" s="207">
        <v>2.82</v>
      </c>
      <c r="E30" s="207">
        <v>2.81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524.16</v>
      </c>
      <c r="C38" s="207">
        <v>3.9E-2</v>
      </c>
      <c r="D38" s="207">
        <v>2.75</v>
      </c>
      <c r="E38" s="207">
        <v>2.74</v>
      </c>
    </row>
    <row r="39" spans="1:5">
      <c r="A39" s="204" t="s">
        <v>119</v>
      </c>
      <c r="B39" s="208">
        <v>1062.7199999999998</v>
      </c>
      <c r="C39" s="208">
        <v>7.9070000000000001E-2</v>
      </c>
      <c r="D39" s="208">
        <v>5.57</v>
      </c>
      <c r="E39" s="208">
        <v>5.55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62.88</v>
      </c>
      <c r="C41" s="207">
        <v>0</v>
      </c>
      <c r="D41" s="207">
        <v>0.33</v>
      </c>
      <c r="E41" s="207">
        <v>0.33</v>
      </c>
    </row>
    <row r="42" spans="1:5">
      <c r="A42" s="204" t="s">
        <v>121</v>
      </c>
      <c r="B42" s="208">
        <v>62.88</v>
      </c>
      <c r="C42" s="208">
        <v>0</v>
      </c>
      <c r="D42" s="208">
        <v>0.33</v>
      </c>
      <c r="E42" s="208">
        <v>0.33</v>
      </c>
    </row>
    <row r="43" spans="1:5">
      <c r="A43" s="204" t="s">
        <v>122</v>
      </c>
      <c r="B43" s="208">
        <v>19077.620000000003</v>
      </c>
      <c r="C43" s="208">
        <v>1.41479</v>
      </c>
      <c r="D43" s="208">
        <v>100.01</v>
      </c>
      <c r="E43" s="208">
        <v>99.65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204" t="s">
        <v>127</v>
      </c>
      <c r="B48" s="208">
        <v>0</v>
      </c>
      <c r="C48" s="208">
        <v>0</v>
      </c>
      <c r="D48" s="208">
        <v>0</v>
      </c>
      <c r="E48" s="208">
        <v>0</v>
      </c>
    </row>
    <row r="49" spans="1:5">
      <c r="A49" s="290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30.09</v>
      </c>
      <c r="C51" s="207">
        <v>2.2399999999999998E-3</v>
      </c>
      <c r="D51" s="207">
        <v>0.16</v>
      </c>
      <c r="E51" s="207">
        <v>0.16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204" t="s">
        <v>132</v>
      </c>
      <c r="B54" s="208">
        <v>30.09</v>
      </c>
      <c r="C54" s="208">
        <v>2.2399999999999998E-3</v>
      </c>
      <c r="D54" s="208">
        <v>0.16</v>
      </c>
      <c r="E54" s="208">
        <v>0.16</v>
      </c>
    </row>
    <row r="55" spans="1:5">
      <c r="A55" s="204" t="s">
        <v>133</v>
      </c>
      <c r="B55" s="208">
        <v>30.09</v>
      </c>
      <c r="C55" s="208">
        <v>2.2399999999999998E-3</v>
      </c>
      <c r="D55" s="208">
        <v>0.16</v>
      </c>
      <c r="E55" s="208">
        <v>0.16</v>
      </c>
    </row>
    <row r="56" spans="1:5">
      <c r="A56" s="204" t="s">
        <v>134</v>
      </c>
      <c r="B56" s="208">
        <v>19107.710000000003</v>
      </c>
      <c r="C56" s="208">
        <v>1.41703</v>
      </c>
      <c r="D56" s="208">
        <v>100.17</v>
      </c>
      <c r="E56" s="208">
        <v>99.81</v>
      </c>
    </row>
    <row r="57" spans="1:5">
      <c r="A57" s="290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34.96</v>
      </c>
      <c r="C59" s="207">
        <v>2.5999999999999999E-3</v>
      </c>
      <c r="D59" s="207">
        <v>0.18</v>
      </c>
      <c r="E59" s="207">
        <v>0.18</v>
      </c>
    </row>
    <row r="60" spans="1:5">
      <c r="A60" s="204" t="s">
        <v>282</v>
      </c>
      <c r="B60" s="208">
        <v>34.96</v>
      </c>
      <c r="C60" s="208">
        <v>2.5999999999999999E-3</v>
      </c>
      <c r="D60" s="208">
        <v>0.18</v>
      </c>
      <c r="E60" s="208">
        <v>0.18</v>
      </c>
    </row>
    <row r="61" spans="1:5">
      <c r="A61" s="204" t="s">
        <v>140</v>
      </c>
      <c r="B61" s="208">
        <v>19142.670000000002</v>
      </c>
      <c r="C61" s="208">
        <v>1.4196299999999999</v>
      </c>
      <c r="D61" s="208">
        <v>100.35</v>
      </c>
      <c r="E61" s="208">
        <v>99.99</v>
      </c>
    </row>
    <row r="63" spans="1:5">
      <c r="A63" s="290" t="s">
        <v>51</v>
      </c>
      <c r="B63" s="291"/>
      <c r="C63" s="291"/>
      <c r="D63" s="291"/>
      <c r="E63" s="29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5.140625" style="212" customWidth="1"/>
    <col min="2" max="3" width="13.7109375" style="212" customWidth="1"/>
    <col min="4" max="5" width="18.7109375" style="212" customWidth="1"/>
    <col min="6" max="256" width="9.140625" style="212"/>
    <col min="257" max="257" width="35.140625" style="212" customWidth="1"/>
    <col min="258" max="259" width="13.7109375" style="212" customWidth="1"/>
    <col min="260" max="261" width="18.7109375" style="212" customWidth="1"/>
    <col min="262" max="512" width="9.140625" style="212"/>
    <col min="513" max="513" width="35.140625" style="212" customWidth="1"/>
    <col min="514" max="515" width="13.7109375" style="212" customWidth="1"/>
    <col min="516" max="517" width="18.7109375" style="212" customWidth="1"/>
    <col min="518" max="768" width="9.140625" style="212"/>
    <col min="769" max="769" width="35.140625" style="212" customWidth="1"/>
    <col min="770" max="771" width="13.7109375" style="212" customWidth="1"/>
    <col min="772" max="773" width="18.7109375" style="212" customWidth="1"/>
    <col min="774" max="1024" width="9.140625" style="212"/>
    <col min="1025" max="1025" width="35.140625" style="212" customWidth="1"/>
    <col min="1026" max="1027" width="13.7109375" style="212" customWidth="1"/>
    <col min="1028" max="1029" width="18.7109375" style="212" customWidth="1"/>
    <col min="1030" max="1280" width="9.140625" style="212"/>
    <col min="1281" max="1281" width="35.140625" style="212" customWidth="1"/>
    <col min="1282" max="1283" width="13.7109375" style="212" customWidth="1"/>
    <col min="1284" max="1285" width="18.7109375" style="212" customWidth="1"/>
    <col min="1286" max="1536" width="9.140625" style="212"/>
    <col min="1537" max="1537" width="35.140625" style="212" customWidth="1"/>
    <col min="1538" max="1539" width="13.7109375" style="212" customWidth="1"/>
    <col min="1540" max="1541" width="18.7109375" style="212" customWidth="1"/>
    <col min="1542" max="1792" width="9.140625" style="212"/>
    <col min="1793" max="1793" width="35.140625" style="212" customWidth="1"/>
    <col min="1794" max="1795" width="13.7109375" style="212" customWidth="1"/>
    <col min="1796" max="1797" width="18.7109375" style="212" customWidth="1"/>
    <col min="1798" max="2048" width="9.140625" style="212"/>
    <col min="2049" max="2049" width="35.140625" style="212" customWidth="1"/>
    <col min="2050" max="2051" width="13.7109375" style="212" customWidth="1"/>
    <col min="2052" max="2053" width="18.7109375" style="212" customWidth="1"/>
    <col min="2054" max="2304" width="9.140625" style="212"/>
    <col min="2305" max="2305" width="35.140625" style="212" customWidth="1"/>
    <col min="2306" max="2307" width="13.7109375" style="212" customWidth="1"/>
    <col min="2308" max="2309" width="18.7109375" style="212" customWidth="1"/>
    <col min="2310" max="2560" width="9.140625" style="212"/>
    <col min="2561" max="2561" width="35.140625" style="212" customWidth="1"/>
    <col min="2562" max="2563" width="13.7109375" style="212" customWidth="1"/>
    <col min="2564" max="2565" width="18.7109375" style="212" customWidth="1"/>
    <col min="2566" max="2816" width="9.140625" style="212"/>
    <col min="2817" max="2817" width="35.140625" style="212" customWidth="1"/>
    <col min="2818" max="2819" width="13.7109375" style="212" customWidth="1"/>
    <col min="2820" max="2821" width="18.7109375" style="212" customWidth="1"/>
    <col min="2822" max="3072" width="9.140625" style="212"/>
    <col min="3073" max="3073" width="35.140625" style="212" customWidth="1"/>
    <col min="3074" max="3075" width="13.7109375" style="212" customWidth="1"/>
    <col min="3076" max="3077" width="18.7109375" style="212" customWidth="1"/>
    <col min="3078" max="3328" width="9.140625" style="212"/>
    <col min="3329" max="3329" width="35.140625" style="212" customWidth="1"/>
    <col min="3330" max="3331" width="13.7109375" style="212" customWidth="1"/>
    <col min="3332" max="3333" width="18.7109375" style="212" customWidth="1"/>
    <col min="3334" max="3584" width="9.140625" style="212"/>
    <col min="3585" max="3585" width="35.140625" style="212" customWidth="1"/>
    <col min="3586" max="3587" width="13.7109375" style="212" customWidth="1"/>
    <col min="3588" max="3589" width="18.7109375" style="212" customWidth="1"/>
    <col min="3590" max="3840" width="9.140625" style="212"/>
    <col min="3841" max="3841" width="35.140625" style="212" customWidth="1"/>
    <col min="3842" max="3843" width="13.7109375" style="212" customWidth="1"/>
    <col min="3844" max="3845" width="18.7109375" style="212" customWidth="1"/>
    <col min="3846" max="4096" width="9.140625" style="212"/>
    <col min="4097" max="4097" width="35.140625" style="212" customWidth="1"/>
    <col min="4098" max="4099" width="13.7109375" style="212" customWidth="1"/>
    <col min="4100" max="4101" width="18.7109375" style="212" customWidth="1"/>
    <col min="4102" max="4352" width="9.140625" style="212"/>
    <col min="4353" max="4353" width="35.140625" style="212" customWidth="1"/>
    <col min="4354" max="4355" width="13.7109375" style="212" customWidth="1"/>
    <col min="4356" max="4357" width="18.7109375" style="212" customWidth="1"/>
    <col min="4358" max="4608" width="9.140625" style="212"/>
    <col min="4609" max="4609" width="35.140625" style="212" customWidth="1"/>
    <col min="4610" max="4611" width="13.7109375" style="212" customWidth="1"/>
    <col min="4612" max="4613" width="18.7109375" style="212" customWidth="1"/>
    <col min="4614" max="4864" width="9.140625" style="212"/>
    <col min="4865" max="4865" width="35.140625" style="212" customWidth="1"/>
    <col min="4866" max="4867" width="13.7109375" style="212" customWidth="1"/>
    <col min="4868" max="4869" width="18.7109375" style="212" customWidth="1"/>
    <col min="4870" max="5120" width="9.140625" style="212"/>
    <col min="5121" max="5121" width="35.140625" style="212" customWidth="1"/>
    <col min="5122" max="5123" width="13.7109375" style="212" customWidth="1"/>
    <col min="5124" max="5125" width="18.7109375" style="212" customWidth="1"/>
    <col min="5126" max="5376" width="9.140625" style="212"/>
    <col min="5377" max="5377" width="35.140625" style="212" customWidth="1"/>
    <col min="5378" max="5379" width="13.7109375" style="212" customWidth="1"/>
    <col min="5380" max="5381" width="18.7109375" style="212" customWidth="1"/>
    <col min="5382" max="5632" width="9.140625" style="212"/>
    <col min="5633" max="5633" width="35.140625" style="212" customWidth="1"/>
    <col min="5634" max="5635" width="13.7109375" style="212" customWidth="1"/>
    <col min="5636" max="5637" width="18.7109375" style="212" customWidth="1"/>
    <col min="5638" max="5888" width="9.140625" style="212"/>
    <col min="5889" max="5889" width="35.140625" style="212" customWidth="1"/>
    <col min="5890" max="5891" width="13.7109375" style="212" customWidth="1"/>
    <col min="5892" max="5893" width="18.7109375" style="212" customWidth="1"/>
    <col min="5894" max="6144" width="9.140625" style="212"/>
    <col min="6145" max="6145" width="35.140625" style="212" customWidth="1"/>
    <col min="6146" max="6147" width="13.7109375" style="212" customWidth="1"/>
    <col min="6148" max="6149" width="18.7109375" style="212" customWidth="1"/>
    <col min="6150" max="6400" width="9.140625" style="212"/>
    <col min="6401" max="6401" width="35.140625" style="212" customWidth="1"/>
    <col min="6402" max="6403" width="13.7109375" style="212" customWidth="1"/>
    <col min="6404" max="6405" width="18.7109375" style="212" customWidth="1"/>
    <col min="6406" max="6656" width="9.140625" style="212"/>
    <col min="6657" max="6657" width="35.140625" style="212" customWidth="1"/>
    <col min="6658" max="6659" width="13.7109375" style="212" customWidth="1"/>
    <col min="6660" max="6661" width="18.7109375" style="212" customWidth="1"/>
    <col min="6662" max="6912" width="9.140625" style="212"/>
    <col min="6913" max="6913" width="35.140625" style="212" customWidth="1"/>
    <col min="6914" max="6915" width="13.7109375" style="212" customWidth="1"/>
    <col min="6916" max="6917" width="18.7109375" style="212" customWidth="1"/>
    <col min="6918" max="7168" width="9.140625" style="212"/>
    <col min="7169" max="7169" width="35.140625" style="212" customWidth="1"/>
    <col min="7170" max="7171" width="13.7109375" style="212" customWidth="1"/>
    <col min="7172" max="7173" width="18.7109375" style="212" customWidth="1"/>
    <col min="7174" max="7424" width="9.140625" style="212"/>
    <col min="7425" max="7425" width="35.140625" style="212" customWidth="1"/>
    <col min="7426" max="7427" width="13.7109375" style="212" customWidth="1"/>
    <col min="7428" max="7429" width="18.7109375" style="212" customWidth="1"/>
    <col min="7430" max="7680" width="9.140625" style="212"/>
    <col min="7681" max="7681" width="35.140625" style="212" customWidth="1"/>
    <col min="7682" max="7683" width="13.7109375" style="212" customWidth="1"/>
    <col min="7684" max="7685" width="18.7109375" style="212" customWidth="1"/>
    <col min="7686" max="7936" width="9.140625" style="212"/>
    <col min="7937" max="7937" width="35.140625" style="212" customWidth="1"/>
    <col min="7938" max="7939" width="13.7109375" style="212" customWidth="1"/>
    <col min="7940" max="7941" width="18.7109375" style="212" customWidth="1"/>
    <col min="7942" max="8192" width="9.140625" style="212"/>
    <col min="8193" max="8193" width="35.140625" style="212" customWidth="1"/>
    <col min="8194" max="8195" width="13.7109375" style="212" customWidth="1"/>
    <col min="8196" max="8197" width="18.7109375" style="212" customWidth="1"/>
    <col min="8198" max="8448" width="9.140625" style="212"/>
    <col min="8449" max="8449" width="35.140625" style="212" customWidth="1"/>
    <col min="8450" max="8451" width="13.7109375" style="212" customWidth="1"/>
    <col min="8452" max="8453" width="18.7109375" style="212" customWidth="1"/>
    <col min="8454" max="8704" width="9.140625" style="212"/>
    <col min="8705" max="8705" width="35.140625" style="212" customWidth="1"/>
    <col min="8706" max="8707" width="13.7109375" style="212" customWidth="1"/>
    <col min="8708" max="8709" width="18.7109375" style="212" customWidth="1"/>
    <col min="8710" max="8960" width="9.140625" style="212"/>
    <col min="8961" max="8961" width="35.140625" style="212" customWidth="1"/>
    <col min="8962" max="8963" width="13.7109375" style="212" customWidth="1"/>
    <col min="8964" max="8965" width="18.7109375" style="212" customWidth="1"/>
    <col min="8966" max="9216" width="9.140625" style="212"/>
    <col min="9217" max="9217" width="35.140625" style="212" customWidth="1"/>
    <col min="9218" max="9219" width="13.7109375" style="212" customWidth="1"/>
    <col min="9220" max="9221" width="18.7109375" style="212" customWidth="1"/>
    <col min="9222" max="9472" width="9.140625" style="212"/>
    <col min="9473" max="9473" width="35.140625" style="212" customWidth="1"/>
    <col min="9474" max="9475" width="13.7109375" style="212" customWidth="1"/>
    <col min="9476" max="9477" width="18.7109375" style="212" customWidth="1"/>
    <col min="9478" max="9728" width="9.140625" style="212"/>
    <col min="9729" max="9729" width="35.140625" style="212" customWidth="1"/>
    <col min="9730" max="9731" width="13.7109375" style="212" customWidth="1"/>
    <col min="9732" max="9733" width="18.7109375" style="212" customWidth="1"/>
    <col min="9734" max="9984" width="9.140625" style="212"/>
    <col min="9985" max="9985" width="35.140625" style="212" customWidth="1"/>
    <col min="9986" max="9987" width="13.7109375" style="212" customWidth="1"/>
    <col min="9988" max="9989" width="18.7109375" style="212" customWidth="1"/>
    <col min="9990" max="10240" width="9.140625" style="212"/>
    <col min="10241" max="10241" width="35.140625" style="212" customWidth="1"/>
    <col min="10242" max="10243" width="13.7109375" style="212" customWidth="1"/>
    <col min="10244" max="10245" width="18.7109375" style="212" customWidth="1"/>
    <col min="10246" max="10496" width="9.140625" style="212"/>
    <col min="10497" max="10497" width="35.140625" style="212" customWidth="1"/>
    <col min="10498" max="10499" width="13.7109375" style="212" customWidth="1"/>
    <col min="10500" max="10501" width="18.7109375" style="212" customWidth="1"/>
    <col min="10502" max="10752" width="9.140625" style="212"/>
    <col min="10753" max="10753" width="35.140625" style="212" customWidth="1"/>
    <col min="10754" max="10755" width="13.7109375" style="212" customWidth="1"/>
    <col min="10756" max="10757" width="18.7109375" style="212" customWidth="1"/>
    <col min="10758" max="11008" width="9.140625" style="212"/>
    <col min="11009" max="11009" width="35.140625" style="212" customWidth="1"/>
    <col min="11010" max="11011" width="13.7109375" style="212" customWidth="1"/>
    <col min="11012" max="11013" width="18.7109375" style="212" customWidth="1"/>
    <col min="11014" max="11264" width="9.140625" style="212"/>
    <col min="11265" max="11265" width="35.140625" style="212" customWidth="1"/>
    <col min="11266" max="11267" width="13.7109375" style="212" customWidth="1"/>
    <col min="11268" max="11269" width="18.7109375" style="212" customWidth="1"/>
    <col min="11270" max="11520" width="9.140625" style="212"/>
    <col min="11521" max="11521" width="35.140625" style="212" customWidth="1"/>
    <col min="11522" max="11523" width="13.7109375" style="212" customWidth="1"/>
    <col min="11524" max="11525" width="18.7109375" style="212" customWidth="1"/>
    <col min="11526" max="11776" width="9.140625" style="212"/>
    <col min="11777" max="11777" width="35.140625" style="212" customWidth="1"/>
    <col min="11778" max="11779" width="13.7109375" style="212" customWidth="1"/>
    <col min="11780" max="11781" width="18.7109375" style="212" customWidth="1"/>
    <col min="11782" max="12032" width="9.140625" style="212"/>
    <col min="12033" max="12033" width="35.140625" style="212" customWidth="1"/>
    <col min="12034" max="12035" width="13.7109375" style="212" customWidth="1"/>
    <col min="12036" max="12037" width="18.7109375" style="212" customWidth="1"/>
    <col min="12038" max="12288" width="9.140625" style="212"/>
    <col min="12289" max="12289" width="35.140625" style="212" customWidth="1"/>
    <col min="12290" max="12291" width="13.7109375" style="212" customWidth="1"/>
    <col min="12292" max="12293" width="18.7109375" style="212" customWidth="1"/>
    <col min="12294" max="12544" width="9.140625" style="212"/>
    <col min="12545" max="12545" width="35.140625" style="212" customWidth="1"/>
    <col min="12546" max="12547" width="13.7109375" style="212" customWidth="1"/>
    <col min="12548" max="12549" width="18.7109375" style="212" customWidth="1"/>
    <col min="12550" max="12800" width="9.140625" style="212"/>
    <col min="12801" max="12801" width="35.140625" style="212" customWidth="1"/>
    <col min="12802" max="12803" width="13.7109375" style="212" customWidth="1"/>
    <col min="12804" max="12805" width="18.7109375" style="212" customWidth="1"/>
    <col min="12806" max="13056" width="9.140625" style="212"/>
    <col min="13057" max="13057" width="35.140625" style="212" customWidth="1"/>
    <col min="13058" max="13059" width="13.7109375" style="212" customWidth="1"/>
    <col min="13060" max="13061" width="18.7109375" style="212" customWidth="1"/>
    <col min="13062" max="13312" width="9.140625" style="212"/>
    <col min="13313" max="13313" width="35.140625" style="212" customWidth="1"/>
    <col min="13314" max="13315" width="13.7109375" style="212" customWidth="1"/>
    <col min="13316" max="13317" width="18.7109375" style="212" customWidth="1"/>
    <col min="13318" max="13568" width="9.140625" style="212"/>
    <col min="13569" max="13569" width="35.140625" style="212" customWidth="1"/>
    <col min="13570" max="13571" width="13.7109375" style="212" customWidth="1"/>
    <col min="13572" max="13573" width="18.7109375" style="212" customWidth="1"/>
    <col min="13574" max="13824" width="9.140625" style="212"/>
    <col min="13825" max="13825" width="35.140625" style="212" customWidth="1"/>
    <col min="13826" max="13827" width="13.7109375" style="212" customWidth="1"/>
    <col min="13828" max="13829" width="18.7109375" style="212" customWidth="1"/>
    <col min="13830" max="14080" width="9.140625" style="212"/>
    <col min="14081" max="14081" width="35.140625" style="212" customWidth="1"/>
    <col min="14082" max="14083" width="13.7109375" style="212" customWidth="1"/>
    <col min="14084" max="14085" width="18.7109375" style="212" customWidth="1"/>
    <col min="14086" max="14336" width="9.140625" style="212"/>
    <col min="14337" max="14337" width="35.140625" style="212" customWidth="1"/>
    <col min="14338" max="14339" width="13.7109375" style="212" customWidth="1"/>
    <col min="14340" max="14341" width="18.7109375" style="212" customWidth="1"/>
    <col min="14342" max="14592" width="9.140625" style="212"/>
    <col min="14593" max="14593" width="35.140625" style="212" customWidth="1"/>
    <col min="14594" max="14595" width="13.7109375" style="212" customWidth="1"/>
    <col min="14596" max="14597" width="18.7109375" style="212" customWidth="1"/>
    <col min="14598" max="14848" width="9.140625" style="212"/>
    <col min="14849" max="14849" width="35.140625" style="212" customWidth="1"/>
    <col min="14850" max="14851" width="13.7109375" style="212" customWidth="1"/>
    <col min="14852" max="14853" width="18.7109375" style="212" customWidth="1"/>
    <col min="14854" max="15104" width="9.140625" style="212"/>
    <col min="15105" max="15105" width="35.140625" style="212" customWidth="1"/>
    <col min="15106" max="15107" width="13.7109375" style="212" customWidth="1"/>
    <col min="15108" max="15109" width="18.7109375" style="212" customWidth="1"/>
    <col min="15110" max="15360" width="9.140625" style="212"/>
    <col min="15361" max="15361" width="35.140625" style="212" customWidth="1"/>
    <col min="15362" max="15363" width="13.7109375" style="212" customWidth="1"/>
    <col min="15364" max="15365" width="18.7109375" style="212" customWidth="1"/>
    <col min="15366" max="15616" width="9.140625" style="212"/>
    <col min="15617" max="15617" width="35.140625" style="212" customWidth="1"/>
    <col min="15618" max="15619" width="13.7109375" style="212" customWidth="1"/>
    <col min="15620" max="15621" width="18.7109375" style="212" customWidth="1"/>
    <col min="15622" max="15872" width="9.140625" style="212"/>
    <col min="15873" max="15873" width="35.140625" style="212" customWidth="1"/>
    <col min="15874" max="15875" width="13.7109375" style="212" customWidth="1"/>
    <col min="15876" max="15877" width="18.7109375" style="212" customWidth="1"/>
    <col min="15878" max="16128" width="9.140625" style="212"/>
    <col min="16129" max="16129" width="35.140625" style="212" customWidth="1"/>
    <col min="16130" max="16131" width="13.7109375" style="212" customWidth="1"/>
    <col min="16132" max="16133" width="18.7109375" style="212" customWidth="1"/>
    <col min="16134" max="16384" width="9.140625" style="212"/>
  </cols>
  <sheetData>
    <row r="1" spans="1:7">
      <c r="A1" s="292" t="s">
        <v>291</v>
      </c>
      <c r="B1" s="293"/>
      <c r="C1" s="293"/>
      <c r="D1" s="293"/>
      <c r="E1" s="293"/>
      <c r="F1" s="293"/>
    </row>
    <row r="2" spans="1:7">
      <c r="A2" s="292" t="s">
        <v>290</v>
      </c>
      <c r="B2" s="293"/>
      <c r="C2" s="293"/>
      <c r="D2" s="293"/>
      <c r="E2" s="293"/>
      <c r="F2" s="293"/>
    </row>
    <row r="3" spans="1:7">
      <c r="A3" s="292" t="s">
        <v>412</v>
      </c>
      <c r="B3" s="293"/>
      <c r="C3" s="293"/>
      <c r="D3" s="293"/>
      <c r="E3" s="293"/>
      <c r="F3" s="293"/>
    </row>
    <row r="4" spans="1:7">
      <c r="A4" s="218" t="s">
        <v>72</v>
      </c>
      <c r="B4" s="292" t="s">
        <v>73</v>
      </c>
      <c r="C4" s="293"/>
      <c r="D4" s="293"/>
      <c r="E4" s="293"/>
      <c r="F4" s="293"/>
    </row>
    <row r="5" spans="1:7">
      <c r="A5" s="218" t="s">
        <v>408</v>
      </c>
      <c r="B5" s="292" t="s">
        <v>287</v>
      </c>
      <c r="C5" s="293"/>
      <c r="D5" s="293"/>
      <c r="E5" s="293"/>
      <c r="F5" s="293"/>
    </row>
    <row r="6" spans="1:7">
      <c r="A6" s="218" t="s">
        <v>297</v>
      </c>
      <c r="B6" s="219" t="s">
        <v>76</v>
      </c>
    </row>
    <row r="7" spans="1:7">
      <c r="A7" s="220" t="s">
        <v>7</v>
      </c>
      <c r="B7" s="220" t="s">
        <v>77</v>
      </c>
      <c r="C7" s="220" t="s">
        <v>78</v>
      </c>
      <c r="D7" s="220" t="s">
        <v>285</v>
      </c>
      <c r="E7" s="220" t="s">
        <v>284</v>
      </c>
      <c r="G7" s="212" t="s">
        <v>416</v>
      </c>
    </row>
    <row r="8" spans="1:7">
      <c r="A8" s="292" t="s">
        <v>283</v>
      </c>
      <c r="B8" s="293"/>
      <c r="C8" s="293"/>
      <c r="D8" s="293"/>
      <c r="E8" s="293"/>
    </row>
    <row r="9" spans="1:7">
      <c r="A9" s="219" t="s">
        <v>81</v>
      </c>
      <c r="B9" s="221">
        <v>0</v>
      </c>
      <c r="C9" s="221">
        <v>0</v>
      </c>
      <c r="D9" s="221">
        <v>0</v>
      </c>
      <c r="E9" s="221">
        <v>0</v>
      </c>
    </row>
    <row r="10" spans="1:7">
      <c r="A10" s="219" t="s">
        <v>82</v>
      </c>
      <c r="B10" s="221">
        <v>0</v>
      </c>
      <c r="C10" s="221">
        <v>0</v>
      </c>
      <c r="D10" s="221">
        <v>0</v>
      </c>
      <c r="E10" s="221">
        <v>0</v>
      </c>
    </row>
    <row r="11" spans="1:7">
      <c r="A11" s="219" t="s">
        <v>83</v>
      </c>
    </row>
    <row r="12" spans="1:7">
      <c r="A12" s="219" t="s">
        <v>84</v>
      </c>
      <c r="B12" s="221">
        <v>0</v>
      </c>
      <c r="C12" s="221">
        <v>0</v>
      </c>
      <c r="D12" s="221">
        <v>0</v>
      </c>
      <c r="E12" s="221">
        <v>0</v>
      </c>
    </row>
    <row r="13" spans="1:7">
      <c r="A13" s="219" t="s">
        <v>85</v>
      </c>
      <c r="B13" s="221">
        <v>0</v>
      </c>
      <c r="C13" s="221">
        <v>0</v>
      </c>
      <c r="D13" s="221">
        <v>0</v>
      </c>
      <c r="E13" s="221">
        <v>0</v>
      </c>
    </row>
    <row r="14" spans="1:7">
      <c r="A14" s="219" t="s">
        <v>86</v>
      </c>
      <c r="B14" s="221">
        <v>0</v>
      </c>
      <c r="C14" s="221">
        <v>0</v>
      </c>
      <c r="D14" s="221">
        <v>0</v>
      </c>
      <c r="E14" s="221">
        <v>0</v>
      </c>
    </row>
    <row r="15" spans="1:7">
      <c r="A15" s="219" t="s">
        <v>87</v>
      </c>
      <c r="B15" s="221">
        <v>0</v>
      </c>
      <c r="C15" s="221">
        <v>0</v>
      </c>
      <c r="D15" s="221">
        <v>0</v>
      </c>
      <c r="E15" s="221">
        <v>0</v>
      </c>
    </row>
    <row r="16" spans="1:7">
      <c r="A16" s="219" t="s">
        <v>241</v>
      </c>
      <c r="B16" s="221">
        <v>20645.39</v>
      </c>
      <c r="C16" s="221">
        <v>1.5361199999999999</v>
      </c>
      <c r="D16" s="221">
        <v>83.12</v>
      </c>
      <c r="E16" s="221">
        <v>82.55</v>
      </c>
    </row>
    <row r="17" spans="1:5">
      <c r="A17" s="219" t="s">
        <v>89</v>
      </c>
      <c r="B17" s="221">
        <v>72.72</v>
      </c>
      <c r="C17" s="221">
        <v>5.4099999999999999E-3</v>
      </c>
      <c r="D17" s="221">
        <v>0.28999999999999998</v>
      </c>
      <c r="E17" s="221">
        <v>0.28999999999999998</v>
      </c>
    </row>
    <row r="18" spans="1:5">
      <c r="A18" s="219" t="s">
        <v>242</v>
      </c>
      <c r="B18" s="221">
        <v>0</v>
      </c>
      <c r="C18" s="221">
        <v>0</v>
      </c>
      <c r="D18" s="221">
        <v>0</v>
      </c>
      <c r="E18" s="221">
        <v>0</v>
      </c>
    </row>
    <row r="19" spans="1:5">
      <c r="A19" s="219" t="s">
        <v>91</v>
      </c>
      <c r="B19" s="221">
        <v>0</v>
      </c>
      <c r="C19" s="221">
        <v>0</v>
      </c>
      <c r="D19" s="221">
        <v>0</v>
      </c>
      <c r="E19" s="221">
        <v>0</v>
      </c>
    </row>
    <row r="20" spans="1:5">
      <c r="A20" s="219" t="s">
        <v>92</v>
      </c>
      <c r="B20" s="221">
        <v>0</v>
      </c>
      <c r="C20" s="221">
        <v>0</v>
      </c>
      <c r="D20" s="221">
        <v>0</v>
      </c>
      <c r="E20" s="221">
        <v>0</v>
      </c>
    </row>
    <row r="21" spans="1:5">
      <c r="A21" s="219" t="s">
        <v>243</v>
      </c>
      <c r="B21" s="221">
        <v>0</v>
      </c>
      <c r="C21" s="221">
        <v>0</v>
      </c>
      <c r="D21" s="221">
        <v>0</v>
      </c>
      <c r="E21" s="221">
        <v>0</v>
      </c>
    </row>
    <row r="22" spans="1:5">
      <c r="A22" s="219" t="s">
        <v>244</v>
      </c>
    </row>
    <row r="23" spans="1:5">
      <c r="A23" s="219" t="s">
        <v>245</v>
      </c>
      <c r="B23" s="221">
        <v>2245</v>
      </c>
      <c r="C23" s="221">
        <v>0.16703999999999999</v>
      </c>
      <c r="D23" s="221">
        <v>9.0399999999999991</v>
      </c>
      <c r="E23" s="221">
        <v>8.98</v>
      </c>
    </row>
    <row r="24" spans="1:5">
      <c r="A24" s="219" t="s">
        <v>246</v>
      </c>
      <c r="B24" s="221">
        <v>0</v>
      </c>
      <c r="C24" s="221">
        <v>0</v>
      </c>
      <c r="D24" s="221">
        <v>0</v>
      </c>
      <c r="E24" s="221">
        <v>0</v>
      </c>
    </row>
    <row r="25" spans="1:5">
      <c r="A25" s="219" t="s">
        <v>247</v>
      </c>
      <c r="B25" s="221">
        <v>471</v>
      </c>
      <c r="C25" s="221">
        <v>3.5040000000000002E-2</v>
      </c>
      <c r="D25" s="221">
        <v>1.9</v>
      </c>
      <c r="E25" s="221">
        <v>1.88</v>
      </c>
    </row>
    <row r="26" spans="1:5">
      <c r="A26" s="219" t="s">
        <v>248</v>
      </c>
      <c r="B26" s="221">
        <v>0</v>
      </c>
      <c r="C26" s="221">
        <v>0</v>
      </c>
      <c r="D26" s="221">
        <v>0</v>
      </c>
      <c r="E26" s="221">
        <v>0</v>
      </c>
    </row>
    <row r="27" spans="1:5">
      <c r="A27" s="218" t="s">
        <v>219</v>
      </c>
      <c r="B27" s="222">
        <v>23434.11</v>
      </c>
      <c r="C27" s="222">
        <v>1.7436100000000001</v>
      </c>
      <c r="D27" s="222">
        <v>94.35</v>
      </c>
      <c r="E27" s="222">
        <v>93.7</v>
      </c>
    </row>
    <row r="28" spans="1:5">
      <c r="A28" s="292" t="s">
        <v>105</v>
      </c>
      <c r="B28" s="293"/>
      <c r="C28" s="293"/>
      <c r="D28" s="293"/>
      <c r="E28" s="293"/>
    </row>
    <row r="29" spans="1:5">
      <c r="A29" s="219" t="s">
        <v>249</v>
      </c>
      <c r="B29" s="221">
        <v>0</v>
      </c>
      <c r="C29" s="221">
        <v>0</v>
      </c>
      <c r="D29" s="221">
        <v>0</v>
      </c>
      <c r="E29" s="221">
        <v>0</v>
      </c>
    </row>
    <row r="30" spans="1:5">
      <c r="A30" s="219" t="s">
        <v>250</v>
      </c>
      <c r="B30" s="221">
        <v>703.02</v>
      </c>
      <c r="C30" s="221">
        <v>5.2310000000000002E-2</v>
      </c>
      <c r="D30" s="221">
        <v>2.83</v>
      </c>
      <c r="E30" s="221">
        <v>2.81</v>
      </c>
    </row>
    <row r="31" spans="1:5">
      <c r="A31" s="219" t="s">
        <v>251</v>
      </c>
      <c r="B31" s="221">
        <v>0</v>
      </c>
      <c r="C31" s="221">
        <v>0</v>
      </c>
      <c r="D31" s="221">
        <v>0</v>
      </c>
      <c r="E31" s="221">
        <v>0</v>
      </c>
    </row>
    <row r="32" spans="1:5">
      <c r="A32" s="219" t="s">
        <v>252</v>
      </c>
      <c r="B32" s="221">
        <v>0</v>
      </c>
      <c r="C32" s="221">
        <v>0</v>
      </c>
      <c r="D32" s="221">
        <v>0</v>
      </c>
      <c r="E32" s="221">
        <v>0</v>
      </c>
    </row>
    <row r="33" spans="1:5">
      <c r="A33" s="219" t="s">
        <v>253</v>
      </c>
      <c r="B33" s="221">
        <v>0</v>
      </c>
      <c r="C33" s="221">
        <v>0</v>
      </c>
      <c r="D33" s="221">
        <v>0</v>
      </c>
      <c r="E33" s="221">
        <v>0</v>
      </c>
    </row>
    <row r="34" spans="1:5">
      <c r="A34" s="219" t="s">
        <v>254</v>
      </c>
      <c r="B34" s="221">
        <v>0</v>
      </c>
      <c r="C34" s="221">
        <v>0</v>
      </c>
      <c r="D34" s="221">
        <v>0</v>
      </c>
      <c r="E34" s="221">
        <v>0</v>
      </c>
    </row>
    <row r="35" spans="1:5">
      <c r="A35" s="219" t="s">
        <v>255</v>
      </c>
      <c r="B35" s="221">
        <v>0</v>
      </c>
      <c r="C35" s="221">
        <v>0</v>
      </c>
      <c r="D35" s="221">
        <v>0</v>
      </c>
      <c r="E35" s="221">
        <v>0</v>
      </c>
    </row>
    <row r="36" spans="1:5">
      <c r="A36" s="219" t="s">
        <v>256</v>
      </c>
      <c r="B36" s="221">
        <v>0</v>
      </c>
      <c r="C36" s="221">
        <v>0</v>
      </c>
      <c r="D36" s="221">
        <v>0</v>
      </c>
      <c r="E36" s="221">
        <v>0</v>
      </c>
    </row>
    <row r="37" spans="1:5">
      <c r="A37" s="219" t="s">
        <v>397</v>
      </c>
      <c r="B37" s="221">
        <v>0</v>
      </c>
      <c r="C37" s="221">
        <v>0</v>
      </c>
      <c r="D37" s="221">
        <v>0</v>
      </c>
      <c r="E37" s="221">
        <v>0</v>
      </c>
    </row>
    <row r="38" spans="1:5">
      <c r="A38" s="219" t="s">
        <v>117</v>
      </c>
      <c r="B38" s="221">
        <v>596.74</v>
      </c>
      <c r="C38" s="221">
        <v>4.4400000000000002E-2</v>
      </c>
      <c r="D38" s="221">
        <v>2.4</v>
      </c>
      <c r="E38" s="221">
        <v>2.39</v>
      </c>
    </row>
    <row r="39" spans="1:5">
      <c r="A39" s="218" t="s">
        <v>119</v>
      </c>
      <c r="B39" s="222">
        <v>1299.76</v>
      </c>
      <c r="C39" s="222">
        <v>9.6710000000000004E-2</v>
      </c>
      <c r="D39" s="222">
        <v>5.23</v>
      </c>
      <c r="E39" s="222">
        <v>5.2</v>
      </c>
    </row>
    <row r="40" spans="1:5">
      <c r="A40" s="292" t="s">
        <v>30</v>
      </c>
      <c r="B40" s="293"/>
      <c r="C40" s="293"/>
      <c r="D40" s="293"/>
      <c r="E40" s="293"/>
    </row>
    <row r="41" spans="1:5">
      <c r="A41" s="219" t="s">
        <v>258</v>
      </c>
      <c r="B41" s="221">
        <v>104.63</v>
      </c>
      <c r="C41" s="221">
        <v>7.7799999999999996E-3</v>
      </c>
      <c r="D41" s="221">
        <v>0.42</v>
      </c>
      <c r="E41" s="221">
        <v>0.42</v>
      </c>
    </row>
    <row r="42" spans="1:5">
      <c r="A42" s="218" t="s">
        <v>121</v>
      </c>
      <c r="B42" s="222">
        <v>104.63</v>
      </c>
      <c r="C42" s="222">
        <v>7.7799999999999996E-3</v>
      </c>
      <c r="D42" s="222">
        <v>0.42</v>
      </c>
      <c r="E42" s="222">
        <v>0.42</v>
      </c>
    </row>
    <row r="43" spans="1:5">
      <c r="A43" s="218" t="s">
        <v>122</v>
      </c>
      <c r="B43" s="222">
        <v>24838.5</v>
      </c>
      <c r="C43" s="222">
        <v>1.8481000000000001</v>
      </c>
      <c r="D43" s="222">
        <v>100</v>
      </c>
      <c r="E43" s="222">
        <v>99.32</v>
      </c>
    </row>
    <row r="44" spans="1:5">
      <c r="A44" s="292" t="s">
        <v>123</v>
      </c>
      <c r="B44" s="293"/>
      <c r="C44" s="293"/>
      <c r="D44" s="293"/>
      <c r="E44" s="293"/>
    </row>
    <row r="45" spans="1:5">
      <c r="A45" s="219" t="s">
        <v>259</v>
      </c>
      <c r="B45" s="221">
        <v>0</v>
      </c>
      <c r="C45" s="221">
        <v>0</v>
      </c>
      <c r="D45" s="221">
        <v>0</v>
      </c>
      <c r="E45" s="221">
        <v>0</v>
      </c>
    </row>
    <row r="46" spans="1:5">
      <c r="A46" s="219" t="s">
        <v>260</v>
      </c>
      <c r="B46" s="221">
        <v>0</v>
      </c>
      <c r="C46" s="221">
        <v>0</v>
      </c>
      <c r="D46" s="221">
        <v>0</v>
      </c>
      <c r="E46" s="221">
        <v>0</v>
      </c>
    </row>
    <row r="47" spans="1:5">
      <c r="A47" s="219" t="s">
        <v>261</v>
      </c>
      <c r="B47" s="221">
        <v>0</v>
      </c>
      <c r="C47" s="221">
        <v>0</v>
      </c>
      <c r="D47" s="221">
        <v>0</v>
      </c>
      <c r="E47" s="221">
        <v>0</v>
      </c>
    </row>
    <row r="48" spans="1:5">
      <c r="A48" s="218" t="s">
        <v>127</v>
      </c>
      <c r="B48" s="222">
        <v>0</v>
      </c>
      <c r="C48" s="222">
        <v>0</v>
      </c>
      <c r="D48" s="222">
        <v>0</v>
      </c>
      <c r="E48" s="222">
        <v>0</v>
      </c>
    </row>
    <row r="49" spans="1:5">
      <c r="A49" s="292" t="s">
        <v>128</v>
      </c>
      <c r="B49" s="293"/>
      <c r="C49" s="293"/>
      <c r="D49" s="293"/>
      <c r="E49" s="293"/>
    </row>
    <row r="50" spans="1:5" ht="22.5">
      <c r="A50" s="219" t="s">
        <v>262</v>
      </c>
      <c r="B50" s="221">
        <v>0</v>
      </c>
      <c r="C50" s="221">
        <v>0</v>
      </c>
      <c r="D50" s="221">
        <v>0</v>
      </c>
      <c r="E50" s="221">
        <v>0</v>
      </c>
    </row>
    <row r="51" spans="1:5">
      <c r="A51" s="219" t="s">
        <v>263</v>
      </c>
      <c r="B51" s="221">
        <v>33.15</v>
      </c>
      <c r="C51" s="221">
        <v>2.47E-3</v>
      </c>
      <c r="D51" s="221">
        <v>0.13</v>
      </c>
      <c r="E51" s="221">
        <v>0.13</v>
      </c>
    </row>
    <row r="52" spans="1:5">
      <c r="A52" s="219" t="s">
        <v>264</v>
      </c>
      <c r="B52" s="221">
        <v>0</v>
      </c>
      <c r="C52" s="221">
        <v>0</v>
      </c>
      <c r="D52" s="221">
        <v>0</v>
      </c>
      <c r="E52" s="221">
        <v>0</v>
      </c>
    </row>
    <row r="53" spans="1:5">
      <c r="A53" s="219" t="s">
        <v>265</v>
      </c>
      <c r="B53" s="221">
        <v>0</v>
      </c>
      <c r="C53" s="221">
        <v>0</v>
      </c>
      <c r="D53" s="221">
        <v>0</v>
      </c>
      <c r="E53" s="221">
        <v>0</v>
      </c>
    </row>
    <row r="54" spans="1:5">
      <c r="A54" s="218" t="s">
        <v>132</v>
      </c>
      <c r="B54" s="222">
        <v>33.15</v>
      </c>
      <c r="C54" s="222">
        <v>2.47E-3</v>
      </c>
      <c r="D54" s="222">
        <v>0.13</v>
      </c>
      <c r="E54" s="222">
        <v>0.13</v>
      </c>
    </row>
    <row r="55" spans="1:5">
      <c r="A55" s="218" t="s">
        <v>133</v>
      </c>
      <c r="B55" s="222">
        <v>33.15</v>
      </c>
      <c r="C55" s="222">
        <v>2.47E-3</v>
      </c>
      <c r="D55" s="222">
        <v>0.13</v>
      </c>
      <c r="E55" s="222">
        <v>0.13</v>
      </c>
    </row>
    <row r="56" spans="1:5">
      <c r="A56" s="218" t="s">
        <v>134</v>
      </c>
      <c r="B56" s="222">
        <v>24871.65</v>
      </c>
      <c r="C56" s="222">
        <v>1.85057</v>
      </c>
      <c r="D56" s="222">
        <v>100.13</v>
      </c>
      <c r="E56" s="222">
        <v>99.45</v>
      </c>
    </row>
    <row r="57" spans="1:5">
      <c r="A57" s="292" t="s">
        <v>135</v>
      </c>
      <c r="B57" s="293"/>
      <c r="C57" s="293"/>
      <c r="D57" s="293"/>
      <c r="E57" s="293"/>
    </row>
    <row r="58" spans="1:5">
      <c r="A58" s="219" t="s">
        <v>136</v>
      </c>
      <c r="B58" s="221">
        <v>0</v>
      </c>
      <c r="C58" s="221">
        <v>0</v>
      </c>
      <c r="D58" s="221">
        <v>0</v>
      </c>
      <c r="E58" s="221">
        <v>0</v>
      </c>
    </row>
    <row r="59" spans="1:5">
      <c r="A59" s="219" t="s">
        <v>137</v>
      </c>
      <c r="B59" s="221">
        <v>139.08000000000001</v>
      </c>
      <c r="C59" s="221">
        <v>1.035E-2</v>
      </c>
      <c r="D59" s="221">
        <v>0.56000000000000005</v>
      </c>
      <c r="E59" s="221">
        <v>0.56000000000000005</v>
      </c>
    </row>
    <row r="60" spans="1:5">
      <c r="A60" s="218" t="s">
        <v>282</v>
      </c>
      <c r="B60" s="222">
        <v>139.08000000000001</v>
      </c>
      <c r="C60" s="222">
        <v>1.035E-2</v>
      </c>
      <c r="D60" s="222">
        <v>0.56000000000000005</v>
      </c>
      <c r="E60" s="222">
        <v>0.56000000000000005</v>
      </c>
    </row>
    <row r="61" spans="1:5">
      <c r="A61" s="218" t="s">
        <v>140</v>
      </c>
      <c r="B61" s="222">
        <v>25010.730000000003</v>
      </c>
      <c r="C61" s="222">
        <v>1.8609199999999999</v>
      </c>
      <c r="D61" s="222">
        <v>100.69</v>
      </c>
      <c r="E61" s="222">
        <v>100.01</v>
      </c>
    </row>
    <row r="63" spans="1:5">
      <c r="A63" s="292" t="s">
        <v>409</v>
      </c>
      <c r="B63" s="293"/>
      <c r="C63" s="293"/>
      <c r="D63" s="293"/>
      <c r="E63" s="29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showGridLines="0" zoomScaleNormal="100" workbookViewId="0"/>
  </sheetViews>
  <sheetFormatPr defaultColWidth="13.140625" defaultRowHeight="12.75"/>
  <cols>
    <col min="1" max="1" width="56.28515625" style="2" customWidth="1"/>
    <col min="2" max="3" width="14.42578125" style="2" customWidth="1"/>
    <col min="4" max="4" width="9.85546875" style="2" customWidth="1"/>
    <col min="5" max="254" width="13.140625" style="2"/>
    <col min="255" max="255" width="56.28515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6.28515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6.28515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6.28515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6.28515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6.28515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6.28515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6.28515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6.28515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6.28515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6.28515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6.28515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6.28515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6.28515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6.28515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6.28515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6.28515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6.28515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6.28515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6.28515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6.28515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6.28515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6.28515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6.28515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6.28515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6.28515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6.28515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6.28515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6.28515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6.28515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6.28515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6.28515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6.28515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6.28515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6.28515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6.28515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6.28515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6.28515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6.28515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6.28515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6.28515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6.28515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6.28515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6.28515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6.28515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6.28515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6.28515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6.28515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6.28515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6.28515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6.28515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6.28515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6.28515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6.28515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6.28515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6.28515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6.28515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6.28515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6.28515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6.28515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6.28515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6.28515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6.28515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303</v>
      </c>
      <c r="B3" s="1"/>
      <c r="C3" s="1"/>
      <c r="D3" s="1"/>
    </row>
    <row r="4" spans="1:4">
      <c r="A4" s="108" t="s">
        <v>380</v>
      </c>
      <c r="B4" s="1"/>
      <c r="C4" s="1"/>
      <c r="D4" s="1"/>
    </row>
    <row r="5" spans="1:4">
      <c r="A5" s="108" t="s">
        <v>381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174"/>
      <c r="B7" s="175" t="s">
        <v>5</v>
      </c>
      <c r="C7" s="176">
        <v>39599</v>
      </c>
      <c r="D7" s="177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202</v>
      </c>
      <c r="B11" s="117">
        <v>800</v>
      </c>
      <c r="C11" s="117">
        <v>0.28000000000000003</v>
      </c>
      <c r="D11" s="178">
        <v>0.8436555469209015</v>
      </c>
    </row>
    <row r="12" spans="1:4">
      <c r="A12" s="110" t="s">
        <v>304</v>
      </c>
      <c r="B12" s="117">
        <v>0</v>
      </c>
      <c r="C12" s="117">
        <v>0</v>
      </c>
      <c r="D12" s="178">
        <v>0</v>
      </c>
    </row>
    <row r="13" spans="1:4">
      <c r="A13" s="110" t="s">
        <v>382</v>
      </c>
      <c r="B13" s="117">
        <v>40</v>
      </c>
      <c r="C13" s="117">
        <v>0.01</v>
      </c>
      <c r="D13" s="178">
        <v>4.2182777346045072E-2</v>
      </c>
    </row>
    <row r="14" spans="1:4" s="118" customFormat="1">
      <c r="A14" s="110" t="s">
        <v>383</v>
      </c>
      <c r="B14" s="117">
        <v>2.0685486265318604</v>
      </c>
      <c r="C14" s="117">
        <v>0</v>
      </c>
      <c r="D14" s="178">
        <v>2.1814281535615203E-3</v>
      </c>
    </row>
    <row r="15" spans="1:4">
      <c r="A15" s="179" t="s">
        <v>205</v>
      </c>
      <c r="B15" s="180">
        <v>842.06854862653188</v>
      </c>
      <c r="C15" s="180">
        <v>0.28999999999999998</v>
      </c>
      <c r="D15" s="181">
        <v>0.88801975242050801</v>
      </c>
    </row>
    <row r="16" spans="1:4">
      <c r="A16" s="121" t="s">
        <v>206</v>
      </c>
    </row>
    <row r="17" spans="1:4">
      <c r="A17" s="122" t="s">
        <v>20</v>
      </c>
      <c r="B17" s="117">
        <v>0</v>
      </c>
      <c r="C17" s="117">
        <v>0</v>
      </c>
      <c r="D17" s="178">
        <v>0</v>
      </c>
    </row>
    <row r="18" spans="1:4">
      <c r="A18" s="122" t="s">
        <v>21</v>
      </c>
      <c r="B18" s="117">
        <v>0</v>
      </c>
      <c r="C18" s="117">
        <v>0</v>
      </c>
      <c r="D18" s="178">
        <v>0</v>
      </c>
    </row>
    <row r="19" spans="1:4">
      <c r="A19" s="122" t="s">
        <v>61</v>
      </c>
      <c r="B19" s="117">
        <v>0</v>
      </c>
      <c r="C19" s="117">
        <v>0</v>
      </c>
      <c r="D19" s="178">
        <v>0</v>
      </c>
    </row>
    <row r="20" spans="1:4">
      <c r="A20" s="122" t="s">
        <v>62</v>
      </c>
      <c r="B20" s="117">
        <v>0</v>
      </c>
      <c r="C20" s="117">
        <v>0</v>
      </c>
      <c r="D20" s="178">
        <v>0</v>
      </c>
    </row>
    <row r="21" spans="1:4">
      <c r="A21" s="122" t="s">
        <v>63</v>
      </c>
      <c r="B21" s="117">
        <v>38.64</v>
      </c>
      <c r="C21" s="117">
        <v>0.01</v>
      </c>
      <c r="D21" s="178">
        <v>2.6469692784643283E-3</v>
      </c>
    </row>
    <row r="22" spans="1:4">
      <c r="A22" s="122" t="s">
        <v>64</v>
      </c>
      <c r="B22" s="117">
        <v>0</v>
      </c>
      <c r="C22" s="117">
        <v>0</v>
      </c>
      <c r="D22" s="178">
        <v>0</v>
      </c>
    </row>
    <row r="23" spans="1:4">
      <c r="A23" s="122" t="s">
        <v>65</v>
      </c>
      <c r="B23" s="117">
        <v>0</v>
      </c>
      <c r="C23" s="117">
        <v>0</v>
      </c>
      <c r="D23" s="178">
        <v>0</v>
      </c>
    </row>
    <row r="24" spans="1:4">
      <c r="A24" s="122" t="s">
        <v>66</v>
      </c>
      <c r="B24" s="117">
        <v>0</v>
      </c>
      <c r="C24" s="117">
        <v>0</v>
      </c>
      <c r="D24" s="178">
        <v>0</v>
      </c>
    </row>
    <row r="25" spans="1:4">
      <c r="A25" s="123" t="s">
        <v>207</v>
      </c>
      <c r="B25" s="124">
        <v>38.64</v>
      </c>
      <c r="C25" s="124">
        <v>0.01</v>
      </c>
      <c r="D25" s="182">
        <v>2.6469692784643283E-3</v>
      </c>
    </row>
    <row r="26" spans="1:4" s="118" customFormat="1">
      <c r="A26" s="113" t="s">
        <v>30</v>
      </c>
      <c r="B26" s="2"/>
      <c r="C26" s="2"/>
      <c r="D26" s="2"/>
    </row>
    <row r="27" spans="1:4" s="118" customFormat="1">
      <c r="A27" s="122" t="s">
        <v>31</v>
      </c>
      <c r="B27" s="117">
        <v>32.624130386428348</v>
      </c>
      <c r="C27" s="117">
        <v>0.01</v>
      </c>
      <c r="D27" s="178">
        <v>3.4404410704976261E-2</v>
      </c>
    </row>
    <row r="28" spans="1:4" s="118" customFormat="1">
      <c r="A28" s="110" t="s">
        <v>32</v>
      </c>
      <c r="B28" s="117">
        <v>32.624130386428348</v>
      </c>
      <c r="C28" s="117">
        <v>0.01</v>
      </c>
      <c r="D28" s="178">
        <v>3.4404410704976261E-2</v>
      </c>
    </row>
    <row r="29" spans="1:4" s="125" customFormat="1">
      <c r="A29" s="179" t="s">
        <v>33</v>
      </c>
      <c r="B29" s="180">
        <v>913.33267901296017</v>
      </c>
      <c r="C29" s="180">
        <v>0.31</v>
      </c>
      <c r="D29" s="181">
        <v>0.92507113240394856</v>
      </c>
    </row>
    <row r="30" spans="1:4" s="118" customFormat="1">
      <c r="A30" s="113" t="s">
        <v>34</v>
      </c>
      <c r="B30" s="2"/>
      <c r="C30" s="2"/>
      <c r="D30" s="2"/>
    </row>
    <row r="31" spans="1:4" s="118" customFormat="1">
      <c r="A31" s="110" t="s">
        <v>35</v>
      </c>
      <c r="B31" s="117">
        <v>0</v>
      </c>
      <c r="C31" s="117">
        <v>0</v>
      </c>
      <c r="D31" s="178">
        <v>0</v>
      </c>
    </row>
    <row r="32" spans="1:4" s="118" customFormat="1">
      <c r="A32" s="110" t="s">
        <v>36</v>
      </c>
      <c r="B32" s="117">
        <v>0</v>
      </c>
      <c r="C32" s="117">
        <v>0</v>
      </c>
      <c r="D32" s="178">
        <v>0</v>
      </c>
    </row>
    <row r="33" spans="1:244" s="118" customFormat="1">
      <c r="A33" s="122" t="s">
        <v>37</v>
      </c>
      <c r="B33" s="117">
        <v>0</v>
      </c>
      <c r="C33" s="117">
        <v>0</v>
      </c>
      <c r="D33" s="178">
        <v>0</v>
      </c>
    </row>
    <row r="34" spans="1:244" s="118" customFormat="1">
      <c r="A34" s="122" t="s">
        <v>67</v>
      </c>
      <c r="B34" s="117">
        <v>68.951620884395354</v>
      </c>
      <c r="C34" s="117">
        <v>0.02</v>
      </c>
      <c r="D34" s="178">
        <v>7.2714271785384019E-2</v>
      </c>
    </row>
    <row r="35" spans="1:244" s="118" customFormat="1">
      <c r="A35" s="123" t="s">
        <v>39</v>
      </c>
      <c r="B35" s="124">
        <v>68.951620884395354</v>
      </c>
      <c r="C35" s="124">
        <v>0.02</v>
      </c>
      <c r="D35" s="182">
        <v>7.2714271785384019E-2</v>
      </c>
      <c r="E35" s="127"/>
      <c r="F35" s="126"/>
      <c r="G35" s="126"/>
      <c r="H35" s="183"/>
      <c r="I35" s="127"/>
      <c r="J35" s="126"/>
      <c r="K35" s="126"/>
      <c r="L35" s="183"/>
      <c r="M35" s="127"/>
      <c r="N35" s="126"/>
      <c r="O35" s="126"/>
      <c r="P35" s="183"/>
      <c r="Q35" s="127"/>
      <c r="R35" s="126"/>
      <c r="S35" s="126"/>
      <c r="T35" s="183"/>
      <c r="U35" s="127"/>
      <c r="V35" s="126"/>
      <c r="W35" s="126"/>
      <c r="X35" s="183"/>
      <c r="Y35" s="127"/>
      <c r="Z35" s="126"/>
      <c r="AA35" s="126"/>
      <c r="AB35" s="183"/>
      <c r="AC35" s="127"/>
      <c r="AD35" s="126"/>
      <c r="AE35" s="126"/>
      <c r="AF35" s="183"/>
      <c r="AG35" s="127"/>
      <c r="AH35" s="126"/>
      <c r="AI35" s="126"/>
      <c r="AJ35" s="183"/>
      <c r="AK35" s="127"/>
      <c r="AL35" s="126"/>
      <c r="AM35" s="126"/>
      <c r="AN35" s="183"/>
      <c r="AO35" s="127"/>
      <c r="AP35" s="126"/>
      <c r="AQ35" s="126"/>
      <c r="AR35" s="183"/>
      <c r="AS35" s="127"/>
      <c r="AT35" s="126"/>
      <c r="AU35" s="126"/>
      <c r="AV35" s="183"/>
      <c r="AW35" s="127"/>
      <c r="AX35" s="126"/>
      <c r="AY35" s="126"/>
      <c r="AZ35" s="183"/>
      <c r="BA35" s="127"/>
      <c r="BB35" s="126"/>
      <c r="BC35" s="126"/>
      <c r="BD35" s="183"/>
      <c r="BE35" s="127"/>
      <c r="BF35" s="126"/>
      <c r="BG35" s="126"/>
      <c r="BH35" s="183"/>
      <c r="BI35" s="127"/>
      <c r="BJ35" s="126"/>
      <c r="BK35" s="126"/>
      <c r="BL35" s="183"/>
      <c r="BM35" s="127"/>
      <c r="BN35" s="126"/>
      <c r="BO35" s="126"/>
      <c r="BP35" s="183"/>
      <c r="BQ35" s="127"/>
      <c r="BR35" s="126"/>
      <c r="BS35" s="126"/>
      <c r="BT35" s="183"/>
      <c r="BU35" s="127"/>
      <c r="BV35" s="126"/>
      <c r="BW35" s="126"/>
      <c r="BX35" s="183"/>
      <c r="BY35" s="127"/>
      <c r="BZ35" s="126"/>
      <c r="CA35" s="126"/>
      <c r="CB35" s="183"/>
      <c r="CC35" s="127"/>
      <c r="CD35" s="126"/>
      <c r="CE35" s="126"/>
      <c r="CF35" s="183"/>
      <c r="CG35" s="127"/>
      <c r="CH35" s="126"/>
      <c r="CI35" s="126"/>
      <c r="CJ35" s="183"/>
      <c r="CK35" s="127"/>
      <c r="CL35" s="126"/>
      <c r="CM35" s="126"/>
      <c r="CN35" s="183"/>
      <c r="CO35" s="127"/>
      <c r="CP35" s="126"/>
      <c r="CQ35" s="126"/>
      <c r="CR35" s="183"/>
      <c r="CS35" s="127"/>
      <c r="CT35" s="126"/>
      <c r="CU35" s="126"/>
      <c r="CV35" s="183"/>
      <c r="CW35" s="127"/>
      <c r="CX35" s="126"/>
      <c r="CY35" s="126"/>
      <c r="CZ35" s="183"/>
      <c r="DA35" s="127"/>
      <c r="DB35" s="126"/>
      <c r="DC35" s="126"/>
      <c r="DD35" s="183"/>
      <c r="DE35" s="127"/>
      <c r="DF35" s="126"/>
      <c r="DG35" s="126"/>
      <c r="DH35" s="183"/>
      <c r="DI35" s="127"/>
      <c r="DJ35" s="126"/>
      <c r="DK35" s="126"/>
      <c r="DL35" s="183"/>
      <c r="DM35" s="127"/>
      <c r="DN35" s="126"/>
      <c r="DO35" s="126"/>
      <c r="DP35" s="183"/>
      <c r="DQ35" s="127"/>
      <c r="DR35" s="126"/>
      <c r="DS35" s="126"/>
      <c r="DT35" s="183"/>
      <c r="DU35" s="127"/>
      <c r="DV35" s="126"/>
      <c r="DW35" s="126"/>
      <c r="DX35" s="183"/>
      <c r="DY35" s="127"/>
      <c r="DZ35" s="126"/>
      <c r="EA35" s="126"/>
      <c r="EB35" s="183"/>
      <c r="EC35" s="127"/>
      <c r="ED35" s="126"/>
      <c r="EE35" s="126"/>
      <c r="EF35" s="183"/>
      <c r="EG35" s="127"/>
      <c r="EH35" s="126"/>
      <c r="EI35" s="126"/>
      <c r="EJ35" s="183"/>
      <c r="EK35" s="127"/>
      <c r="EL35" s="126"/>
      <c r="EM35" s="126"/>
      <c r="EN35" s="183"/>
      <c r="EO35" s="127"/>
      <c r="EP35" s="126"/>
      <c r="EQ35" s="126"/>
      <c r="ER35" s="183"/>
      <c r="ES35" s="127"/>
      <c r="ET35" s="126"/>
      <c r="EU35" s="126"/>
      <c r="EV35" s="183"/>
      <c r="EW35" s="127"/>
      <c r="EX35" s="126"/>
      <c r="EY35" s="126"/>
      <c r="EZ35" s="183"/>
      <c r="FA35" s="127"/>
      <c r="FB35" s="126"/>
      <c r="FC35" s="126"/>
      <c r="FD35" s="183"/>
      <c r="FE35" s="127"/>
      <c r="FF35" s="126"/>
      <c r="FG35" s="126"/>
      <c r="FH35" s="183"/>
      <c r="FI35" s="127"/>
      <c r="FJ35" s="126"/>
      <c r="FK35" s="126"/>
      <c r="FL35" s="183"/>
      <c r="FM35" s="127"/>
      <c r="FN35" s="126"/>
      <c r="FO35" s="126"/>
      <c r="FP35" s="183"/>
      <c r="FQ35" s="127"/>
      <c r="FR35" s="126"/>
      <c r="FS35" s="126"/>
      <c r="FT35" s="183"/>
      <c r="FU35" s="127"/>
      <c r="FV35" s="126"/>
      <c r="FW35" s="126"/>
      <c r="FX35" s="183"/>
      <c r="FY35" s="127"/>
      <c r="FZ35" s="126"/>
      <c r="GA35" s="126"/>
      <c r="GB35" s="183"/>
      <c r="GC35" s="127"/>
      <c r="GD35" s="126"/>
      <c r="GE35" s="126"/>
      <c r="GF35" s="183"/>
      <c r="GG35" s="127"/>
      <c r="GH35" s="126"/>
      <c r="GI35" s="126"/>
      <c r="GJ35" s="183"/>
      <c r="GK35" s="127"/>
      <c r="GL35" s="126"/>
      <c r="GM35" s="126"/>
      <c r="GN35" s="183"/>
      <c r="GO35" s="127"/>
      <c r="GP35" s="126"/>
      <c r="GQ35" s="126"/>
      <c r="GR35" s="183"/>
      <c r="GS35" s="127"/>
      <c r="GT35" s="126"/>
      <c r="GU35" s="126"/>
      <c r="GV35" s="183"/>
      <c r="GW35" s="127"/>
      <c r="GX35" s="126"/>
      <c r="GY35" s="126"/>
      <c r="GZ35" s="183"/>
      <c r="HA35" s="127"/>
      <c r="HB35" s="126"/>
      <c r="HC35" s="126"/>
      <c r="HD35" s="183"/>
      <c r="HE35" s="127"/>
      <c r="HF35" s="126"/>
      <c r="HG35" s="126"/>
      <c r="HH35" s="183"/>
      <c r="HI35" s="127"/>
      <c r="HJ35" s="126"/>
      <c r="HK35" s="126"/>
      <c r="HL35" s="183"/>
      <c r="HM35" s="127"/>
      <c r="HN35" s="126"/>
      <c r="HO35" s="126"/>
      <c r="HP35" s="183"/>
      <c r="HQ35" s="127"/>
      <c r="HR35" s="126"/>
      <c r="HS35" s="126"/>
      <c r="HT35" s="183"/>
      <c r="HU35" s="127"/>
      <c r="HV35" s="126"/>
      <c r="HW35" s="126"/>
      <c r="HX35" s="183"/>
      <c r="HY35" s="127"/>
      <c r="HZ35" s="126"/>
      <c r="IA35" s="126"/>
      <c r="IB35" s="183"/>
      <c r="IC35" s="127"/>
      <c r="ID35" s="126"/>
      <c r="IE35" s="126"/>
      <c r="IF35" s="183"/>
      <c r="IG35" s="127"/>
      <c r="IH35" s="126"/>
      <c r="II35" s="126"/>
      <c r="IJ35" s="183"/>
    </row>
    <row r="36" spans="1:244" s="118" customFormat="1">
      <c r="A36" s="113" t="s">
        <v>40</v>
      </c>
      <c r="B36" s="2"/>
      <c r="C36" s="2"/>
      <c r="D36" s="2"/>
    </row>
    <row r="37" spans="1:244" s="118" customFormat="1">
      <c r="A37" s="122" t="s">
        <v>68</v>
      </c>
      <c r="B37" s="117">
        <v>0</v>
      </c>
      <c r="C37" s="117">
        <v>0</v>
      </c>
      <c r="D37" s="178">
        <v>0</v>
      </c>
    </row>
    <row r="38" spans="1:244" s="118" customFormat="1">
      <c r="A38" s="122" t="s">
        <v>42</v>
      </c>
      <c r="B38" s="117">
        <v>0</v>
      </c>
      <c r="C38" s="117">
        <v>0</v>
      </c>
      <c r="D38" s="178">
        <v>0</v>
      </c>
    </row>
    <row r="39" spans="1:244" s="118" customFormat="1">
      <c r="A39" s="122" t="s">
        <v>43</v>
      </c>
      <c r="B39" s="117">
        <v>0</v>
      </c>
      <c r="C39" s="117">
        <v>0</v>
      </c>
      <c r="D39" s="178">
        <v>0</v>
      </c>
    </row>
    <row r="40" spans="1:244" s="118" customFormat="1">
      <c r="A40" s="123" t="s">
        <v>44</v>
      </c>
      <c r="B40" s="124">
        <v>0</v>
      </c>
      <c r="C40" s="124">
        <v>0</v>
      </c>
      <c r="D40" s="182">
        <v>0</v>
      </c>
      <c r="E40" s="127"/>
      <c r="F40" s="126"/>
      <c r="G40" s="126"/>
      <c r="H40" s="183"/>
      <c r="I40" s="127"/>
      <c r="J40" s="126"/>
      <c r="K40" s="126"/>
      <c r="L40" s="183"/>
      <c r="M40" s="127"/>
      <c r="N40" s="126"/>
      <c r="O40" s="126"/>
      <c r="P40" s="183"/>
      <c r="Q40" s="127"/>
      <c r="R40" s="126"/>
      <c r="S40" s="126"/>
      <c r="T40" s="183"/>
      <c r="U40" s="127"/>
      <c r="V40" s="126"/>
      <c r="W40" s="126"/>
      <c r="X40" s="183"/>
      <c r="Y40" s="127"/>
      <c r="Z40" s="126"/>
      <c r="AA40" s="126"/>
      <c r="AB40" s="183"/>
      <c r="AC40" s="127"/>
      <c r="AD40" s="126"/>
      <c r="AE40" s="126"/>
      <c r="AF40" s="183"/>
      <c r="AG40" s="127"/>
      <c r="AH40" s="126"/>
      <c r="AI40" s="126"/>
      <c r="AJ40" s="183"/>
      <c r="AK40" s="127"/>
      <c r="AL40" s="126"/>
      <c r="AM40" s="126"/>
      <c r="AN40" s="183"/>
      <c r="AO40" s="127"/>
      <c r="AP40" s="126"/>
      <c r="AQ40" s="126"/>
      <c r="AR40" s="183"/>
      <c r="AS40" s="127"/>
      <c r="AT40" s="126"/>
      <c r="AU40" s="126"/>
      <c r="AV40" s="183"/>
      <c r="AW40" s="127"/>
      <c r="AX40" s="126"/>
      <c r="AY40" s="126"/>
      <c r="AZ40" s="183"/>
      <c r="BA40" s="127"/>
      <c r="BB40" s="126"/>
      <c r="BC40" s="126"/>
      <c r="BD40" s="183"/>
      <c r="BE40" s="127"/>
      <c r="BF40" s="126"/>
      <c r="BG40" s="126"/>
      <c r="BH40" s="183"/>
      <c r="BI40" s="127"/>
      <c r="BJ40" s="126"/>
      <c r="BK40" s="126"/>
      <c r="BL40" s="183"/>
      <c r="BM40" s="127"/>
      <c r="BN40" s="126"/>
      <c r="BO40" s="126"/>
      <c r="BP40" s="183"/>
      <c r="BQ40" s="127"/>
      <c r="BR40" s="126"/>
      <c r="BS40" s="126"/>
      <c r="BT40" s="183"/>
      <c r="BU40" s="127"/>
      <c r="BV40" s="126"/>
      <c r="BW40" s="126"/>
      <c r="BX40" s="183"/>
      <c r="BY40" s="127"/>
      <c r="BZ40" s="126"/>
      <c r="CA40" s="126"/>
      <c r="CB40" s="183"/>
      <c r="CC40" s="127"/>
      <c r="CD40" s="126"/>
      <c r="CE40" s="126"/>
      <c r="CF40" s="183"/>
      <c r="CG40" s="127"/>
      <c r="CH40" s="126"/>
      <c r="CI40" s="126"/>
      <c r="CJ40" s="183"/>
      <c r="CK40" s="127"/>
      <c r="CL40" s="126"/>
      <c r="CM40" s="126"/>
      <c r="CN40" s="183"/>
      <c r="CO40" s="127"/>
      <c r="CP40" s="126"/>
      <c r="CQ40" s="126"/>
      <c r="CR40" s="183"/>
      <c r="CS40" s="127"/>
      <c r="CT40" s="126"/>
      <c r="CU40" s="126"/>
      <c r="CV40" s="183"/>
      <c r="CW40" s="127"/>
      <c r="CX40" s="126"/>
      <c r="CY40" s="126"/>
      <c r="CZ40" s="183"/>
      <c r="DA40" s="127"/>
      <c r="DB40" s="126"/>
      <c r="DC40" s="126"/>
      <c r="DD40" s="183"/>
      <c r="DE40" s="127"/>
      <c r="DF40" s="126"/>
      <c r="DG40" s="126"/>
      <c r="DH40" s="183"/>
      <c r="DI40" s="127"/>
      <c r="DJ40" s="126"/>
      <c r="DK40" s="126"/>
      <c r="DL40" s="183"/>
      <c r="DM40" s="127"/>
      <c r="DN40" s="126"/>
      <c r="DO40" s="126"/>
      <c r="DP40" s="183"/>
      <c r="DQ40" s="127"/>
      <c r="DR40" s="126"/>
      <c r="DS40" s="126"/>
      <c r="DT40" s="183"/>
      <c r="DU40" s="127"/>
      <c r="DV40" s="126"/>
      <c r="DW40" s="126"/>
      <c r="DX40" s="183"/>
      <c r="DY40" s="127"/>
      <c r="DZ40" s="126"/>
      <c r="EA40" s="126"/>
      <c r="EB40" s="183"/>
      <c r="EC40" s="127"/>
      <c r="ED40" s="126"/>
      <c r="EE40" s="126"/>
      <c r="EF40" s="183"/>
      <c r="EG40" s="127"/>
      <c r="EH40" s="126"/>
      <c r="EI40" s="126"/>
      <c r="EJ40" s="183"/>
      <c r="EK40" s="127"/>
      <c r="EL40" s="126"/>
      <c r="EM40" s="126"/>
      <c r="EN40" s="183"/>
      <c r="EO40" s="127"/>
      <c r="EP40" s="126"/>
      <c r="EQ40" s="126"/>
      <c r="ER40" s="183"/>
      <c r="ES40" s="127"/>
      <c r="ET40" s="126"/>
      <c r="EU40" s="126"/>
      <c r="EV40" s="183"/>
      <c r="EW40" s="127"/>
      <c r="EX40" s="126"/>
      <c r="EY40" s="126"/>
      <c r="EZ40" s="183"/>
      <c r="FA40" s="127"/>
      <c r="FB40" s="126"/>
      <c r="FC40" s="126"/>
      <c r="FD40" s="183"/>
      <c r="FE40" s="127"/>
      <c r="FF40" s="126"/>
      <c r="FG40" s="126"/>
      <c r="FH40" s="183"/>
      <c r="FI40" s="127"/>
      <c r="FJ40" s="126"/>
      <c r="FK40" s="126"/>
      <c r="FL40" s="183"/>
      <c r="FM40" s="127"/>
      <c r="FN40" s="126"/>
      <c r="FO40" s="126"/>
      <c r="FP40" s="183"/>
      <c r="FQ40" s="127"/>
      <c r="FR40" s="126"/>
      <c r="FS40" s="126"/>
      <c r="FT40" s="183"/>
      <c r="FU40" s="127"/>
      <c r="FV40" s="126"/>
      <c r="FW40" s="126"/>
      <c r="FX40" s="183"/>
      <c r="FY40" s="127"/>
      <c r="FZ40" s="126"/>
      <c r="GA40" s="126"/>
      <c r="GB40" s="183"/>
      <c r="GC40" s="127"/>
      <c r="GD40" s="126"/>
      <c r="GE40" s="126"/>
      <c r="GF40" s="183"/>
      <c r="GG40" s="127"/>
      <c r="GH40" s="126"/>
      <c r="GI40" s="126"/>
      <c r="GJ40" s="183"/>
      <c r="GK40" s="127"/>
      <c r="GL40" s="126"/>
      <c r="GM40" s="126"/>
      <c r="GN40" s="183"/>
      <c r="GO40" s="127"/>
      <c r="GP40" s="126"/>
      <c r="GQ40" s="126"/>
      <c r="GR40" s="183"/>
      <c r="GS40" s="127"/>
      <c r="GT40" s="126"/>
      <c r="GU40" s="126"/>
      <c r="GV40" s="183"/>
      <c r="GW40" s="127"/>
      <c r="GX40" s="126"/>
      <c r="GY40" s="126"/>
      <c r="GZ40" s="183"/>
      <c r="HA40" s="127"/>
      <c r="HB40" s="126"/>
      <c r="HC40" s="126"/>
      <c r="HD40" s="183"/>
      <c r="HE40" s="127"/>
      <c r="HF40" s="126"/>
      <c r="HG40" s="126"/>
      <c r="HH40" s="183"/>
      <c r="HI40" s="127"/>
      <c r="HJ40" s="126"/>
      <c r="HK40" s="126"/>
      <c r="HL40" s="183"/>
      <c r="HM40" s="127"/>
      <c r="HN40" s="126"/>
      <c r="HO40" s="126"/>
      <c r="HP40" s="183"/>
      <c r="HQ40" s="127"/>
      <c r="HR40" s="126"/>
      <c r="HS40" s="126"/>
      <c r="HT40" s="183"/>
      <c r="HU40" s="127"/>
      <c r="HV40" s="126"/>
      <c r="HW40" s="126"/>
      <c r="HX40" s="183"/>
      <c r="HY40" s="127"/>
      <c r="HZ40" s="126"/>
      <c r="IA40" s="126"/>
      <c r="IB40" s="183"/>
      <c r="IC40" s="127"/>
      <c r="ID40" s="126"/>
      <c r="IE40" s="126"/>
      <c r="IF40" s="183"/>
      <c r="IG40" s="127"/>
      <c r="IH40" s="126"/>
      <c r="II40" s="126"/>
      <c r="IJ40" s="183"/>
    </row>
    <row r="41" spans="1:244" s="118" customFormat="1">
      <c r="A41" s="184" t="s">
        <v>45</v>
      </c>
      <c r="B41" s="185">
        <v>68.951620884395354</v>
      </c>
      <c r="C41" s="185">
        <v>0.02</v>
      </c>
      <c r="D41" s="186">
        <v>7.2714271785384019E-2</v>
      </c>
      <c r="E41" s="126"/>
      <c r="F41" s="126"/>
      <c r="G41" s="127"/>
      <c r="H41" s="126"/>
      <c r="I41" s="126"/>
      <c r="J41" s="126"/>
      <c r="K41" s="127"/>
      <c r="L41" s="126"/>
      <c r="M41" s="126"/>
      <c r="N41" s="126"/>
      <c r="O41" s="127"/>
      <c r="P41" s="126"/>
      <c r="Q41" s="126"/>
      <c r="R41" s="126"/>
      <c r="S41" s="127"/>
      <c r="T41" s="126"/>
      <c r="U41" s="126"/>
      <c r="V41" s="126"/>
      <c r="W41" s="127"/>
      <c r="X41" s="126"/>
      <c r="Y41" s="126"/>
      <c r="Z41" s="126"/>
      <c r="AA41" s="127"/>
      <c r="AB41" s="126"/>
      <c r="AC41" s="126"/>
      <c r="AD41" s="126"/>
      <c r="AE41" s="127"/>
      <c r="AF41" s="126"/>
      <c r="AG41" s="126"/>
      <c r="AH41" s="126"/>
      <c r="AI41" s="127"/>
      <c r="AJ41" s="126"/>
      <c r="AK41" s="126"/>
      <c r="AL41" s="126"/>
      <c r="AM41" s="127"/>
      <c r="AN41" s="126"/>
      <c r="AO41" s="126"/>
      <c r="AP41" s="126"/>
      <c r="AQ41" s="127"/>
      <c r="AR41" s="126"/>
      <c r="AS41" s="126"/>
      <c r="AT41" s="126"/>
      <c r="AU41" s="127"/>
      <c r="AV41" s="126"/>
      <c r="AW41" s="126"/>
      <c r="AX41" s="126"/>
      <c r="AY41" s="127"/>
      <c r="AZ41" s="126"/>
      <c r="BA41" s="126"/>
      <c r="BB41" s="126"/>
      <c r="BC41" s="127"/>
      <c r="BD41" s="126"/>
      <c r="BE41" s="126"/>
      <c r="BF41" s="126"/>
      <c r="BG41" s="127"/>
      <c r="BH41" s="126"/>
      <c r="BI41" s="126"/>
      <c r="BJ41" s="126"/>
      <c r="BK41" s="127"/>
      <c r="BL41" s="126"/>
      <c r="BM41" s="126"/>
      <c r="BN41" s="126"/>
      <c r="BO41" s="127"/>
      <c r="BP41" s="126"/>
      <c r="BQ41" s="126"/>
      <c r="BR41" s="126"/>
      <c r="BS41" s="127"/>
      <c r="BT41" s="126"/>
      <c r="BU41" s="126"/>
      <c r="BV41" s="126"/>
      <c r="BW41" s="127"/>
      <c r="BX41" s="126"/>
      <c r="BY41" s="126"/>
      <c r="BZ41" s="126"/>
      <c r="CA41" s="127"/>
      <c r="CB41" s="126"/>
      <c r="CC41" s="126"/>
      <c r="CD41" s="126"/>
      <c r="CE41" s="127"/>
      <c r="CF41" s="126"/>
      <c r="CG41" s="126"/>
      <c r="CH41" s="126"/>
      <c r="CI41" s="127"/>
      <c r="CJ41" s="126"/>
      <c r="CK41" s="126"/>
      <c r="CL41" s="126"/>
      <c r="CM41" s="127"/>
      <c r="CN41" s="126"/>
      <c r="CO41" s="126"/>
      <c r="CP41" s="126"/>
      <c r="CQ41" s="127"/>
      <c r="CR41" s="126"/>
      <c r="CS41" s="126"/>
      <c r="CT41" s="126"/>
      <c r="CU41" s="127"/>
      <c r="CV41" s="126"/>
      <c r="CW41" s="126"/>
      <c r="CX41" s="126"/>
      <c r="CY41" s="127"/>
      <c r="CZ41" s="126"/>
      <c r="DA41" s="126"/>
      <c r="DB41" s="126"/>
      <c r="DC41" s="127"/>
      <c r="DD41" s="126"/>
      <c r="DE41" s="126"/>
      <c r="DF41" s="126"/>
      <c r="DG41" s="127"/>
      <c r="DH41" s="126"/>
      <c r="DI41" s="126"/>
      <c r="DJ41" s="126"/>
      <c r="DK41" s="127"/>
      <c r="DL41" s="126"/>
      <c r="DM41" s="126"/>
      <c r="DN41" s="126"/>
      <c r="DO41" s="127"/>
      <c r="DP41" s="126"/>
      <c r="DQ41" s="126"/>
      <c r="DR41" s="126"/>
      <c r="DS41" s="127"/>
      <c r="DT41" s="126"/>
      <c r="DU41" s="126"/>
      <c r="DV41" s="126"/>
      <c r="DW41" s="127"/>
      <c r="DX41" s="126"/>
      <c r="DY41" s="126"/>
      <c r="DZ41" s="126"/>
      <c r="EA41" s="127"/>
      <c r="EB41" s="126"/>
      <c r="EC41" s="126"/>
      <c r="ED41" s="126"/>
      <c r="EE41" s="127"/>
      <c r="EF41" s="126"/>
      <c r="EG41" s="126"/>
      <c r="EH41" s="126"/>
      <c r="EI41" s="127"/>
      <c r="EJ41" s="126"/>
      <c r="EK41" s="126"/>
      <c r="EL41" s="126"/>
      <c r="EM41" s="127"/>
      <c r="EN41" s="126"/>
      <c r="EO41" s="126"/>
      <c r="EP41" s="126"/>
      <c r="EQ41" s="127"/>
      <c r="ER41" s="126"/>
      <c r="ES41" s="126"/>
      <c r="ET41" s="126"/>
      <c r="EU41" s="127"/>
      <c r="EV41" s="126"/>
      <c r="EW41" s="126"/>
      <c r="EX41" s="126"/>
      <c r="EY41" s="127"/>
      <c r="EZ41" s="126"/>
      <c r="FA41" s="126"/>
      <c r="FB41" s="126"/>
      <c r="FC41" s="127"/>
      <c r="FD41" s="126"/>
      <c r="FE41" s="126"/>
      <c r="FF41" s="126"/>
      <c r="FG41" s="127"/>
      <c r="FH41" s="126"/>
      <c r="FI41" s="126"/>
      <c r="FJ41" s="126"/>
      <c r="FK41" s="127"/>
      <c r="FL41" s="126"/>
      <c r="FM41" s="126"/>
      <c r="FN41" s="126"/>
      <c r="FO41" s="127"/>
      <c r="FP41" s="126"/>
      <c r="FQ41" s="126"/>
      <c r="FR41" s="126"/>
      <c r="FS41" s="127"/>
      <c r="FT41" s="126"/>
      <c r="FU41" s="126"/>
      <c r="FV41" s="126"/>
      <c r="FW41" s="127"/>
      <c r="FX41" s="126"/>
      <c r="FY41" s="126"/>
      <c r="FZ41" s="126"/>
      <c r="GA41" s="127"/>
      <c r="GB41" s="126"/>
      <c r="GC41" s="126"/>
      <c r="GD41" s="126"/>
      <c r="GE41" s="127"/>
      <c r="GF41" s="126"/>
      <c r="GG41" s="126"/>
      <c r="GH41" s="126"/>
      <c r="GI41" s="127"/>
      <c r="GJ41" s="126"/>
      <c r="GK41" s="126"/>
      <c r="GL41" s="126"/>
      <c r="GM41" s="127"/>
      <c r="GN41" s="126"/>
      <c r="GO41" s="126"/>
      <c r="GP41" s="126"/>
      <c r="GQ41" s="127"/>
      <c r="GR41" s="126"/>
      <c r="GS41" s="126"/>
      <c r="GT41" s="126"/>
      <c r="GU41" s="127"/>
      <c r="GV41" s="126"/>
      <c r="GW41" s="126"/>
      <c r="GX41" s="126"/>
      <c r="GY41" s="127"/>
      <c r="GZ41" s="126"/>
      <c r="HA41" s="126"/>
      <c r="HB41" s="126"/>
      <c r="HC41" s="127"/>
      <c r="HD41" s="126"/>
      <c r="HE41" s="126"/>
      <c r="HF41" s="126"/>
      <c r="HG41" s="127"/>
      <c r="HH41" s="126"/>
      <c r="HI41" s="126"/>
      <c r="HJ41" s="126"/>
      <c r="HK41" s="127"/>
      <c r="HL41" s="126"/>
      <c r="HM41" s="126"/>
      <c r="HN41" s="126"/>
      <c r="HO41" s="127"/>
      <c r="HP41" s="126"/>
      <c r="HQ41" s="126"/>
      <c r="HR41" s="126"/>
      <c r="HS41" s="127"/>
      <c r="HT41" s="126"/>
      <c r="HU41" s="126"/>
      <c r="HV41" s="126"/>
      <c r="HW41" s="127"/>
      <c r="HX41" s="126"/>
      <c r="HY41" s="126"/>
      <c r="HZ41" s="126"/>
      <c r="IA41" s="127"/>
      <c r="IB41" s="126"/>
      <c r="IC41" s="126"/>
      <c r="ID41" s="126"/>
      <c r="IE41" s="127"/>
      <c r="IF41" s="126"/>
      <c r="IG41" s="126"/>
      <c r="IH41" s="126"/>
    </row>
    <row r="42" spans="1:244" s="125" customFormat="1">
      <c r="A42" s="179" t="s">
        <v>46</v>
      </c>
      <c r="B42" s="180">
        <v>982.28429989735548</v>
      </c>
      <c r="C42" s="180">
        <v>0.33</v>
      </c>
      <c r="D42" s="181">
        <v>0.99778540418933259</v>
      </c>
    </row>
    <row r="43" spans="1:244" s="118" customFormat="1">
      <c r="A43" s="113" t="s">
        <v>135</v>
      </c>
      <c r="B43" s="2"/>
      <c r="C43" s="2"/>
      <c r="D43" s="2"/>
    </row>
    <row r="44" spans="1:244" s="118" customFormat="1">
      <c r="A44" s="110" t="s">
        <v>209</v>
      </c>
      <c r="B44" s="117">
        <v>0</v>
      </c>
      <c r="C44" s="117">
        <v>0</v>
      </c>
      <c r="D44" s="178">
        <v>0</v>
      </c>
    </row>
    <row r="45" spans="1:244" s="118" customFormat="1">
      <c r="A45" s="110" t="s">
        <v>210</v>
      </c>
      <c r="B45" s="117">
        <v>2.1</v>
      </c>
      <c r="C45" s="117">
        <v>0</v>
      </c>
      <c r="D45" s="178">
        <v>2.2145958106673663E-3</v>
      </c>
    </row>
    <row r="46" spans="1:244" s="118" customFormat="1">
      <c r="A46" s="123" t="s">
        <v>211</v>
      </c>
      <c r="B46" s="124">
        <v>2.1</v>
      </c>
      <c r="C46" s="124">
        <v>0</v>
      </c>
      <c r="D46" s="182">
        <v>2.2145958106673663E-3</v>
      </c>
      <c r="E46" s="127"/>
      <c r="F46" s="126"/>
      <c r="G46" s="126"/>
      <c r="H46" s="183"/>
      <c r="I46" s="127"/>
      <c r="J46" s="126"/>
      <c r="K46" s="126"/>
      <c r="L46" s="183"/>
      <c r="M46" s="127"/>
      <c r="N46" s="126"/>
      <c r="O46" s="126"/>
      <c r="P46" s="183"/>
      <c r="Q46" s="127"/>
      <c r="R46" s="126"/>
      <c r="S46" s="126"/>
      <c r="T46" s="183"/>
      <c r="U46" s="127"/>
      <c r="V46" s="126"/>
      <c r="W46" s="126"/>
      <c r="X46" s="183"/>
      <c r="Y46" s="127"/>
      <c r="Z46" s="126"/>
      <c r="AA46" s="126"/>
      <c r="AB46" s="183"/>
      <c r="AC46" s="127"/>
      <c r="AD46" s="126"/>
      <c r="AE46" s="126"/>
      <c r="AF46" s="183"/>
      <c r="AG46" s="127"/>
      <c r="AH46" s="126"/>
      <c r="AI46" s="126"/>
      <c r="AJ46" s="183"/>
      <c r="AK46" s="127"/>
      <c r="AL46" s="126"/>
      <c r="AM46" s="126"/>
      <c r="AN46" s="183"/>
      <c r="AO46" s="127"/>
      <c r="AP46" s="126"/>
      <c r="AQ46" s="126"/>
      <c r="AR46" s="183"/>
      <c r="AS46" s="127"/>
      <c r="AT46" s="126"/>
      <c r="AU46" s="126"/>
      <c r="AV46" s="183"/>
      <c r="AW46" s="127"/>
      <c r="AX46" s="126"/>
      <c r="AY46" s="126"/>
      <c r="AZ46" s="183"/>
      <c r="BA46" s="127"/>
      <c r="BB46" s="126"/>
      <c r="BC46" s="126"/>
      <c r="BD46" s="183"/>
      <c r="BE46" s="127"/>
      <c r="BF46" s="126"/>
      <c r="BG46" s="126"/>
      <c r="BH46" s="183"/>
      <c r="BI46" s="127"/>
      <c r="BJ46" s="126"/>
      <c r="BK46" s="126"/>
      <c r="BL46" s="183"/>
      <c r="BM46" s="127"/>
      <c r="BN46" s="126"/>
      <c r="BO46" s="126"/>
      <c r="BP46" s="183"/>
      <c r="BQ46" s="127"/>
      <c r="BR46" s="126"/>
      <c r="BS46" s="126"/>
      <c r="BT46" s="183"/>
      <c r="BU46" s="127"/>
      <c r="BV46" s="126"/>
      <c r="BW46" s="126"/>
      <c r="BX46" s="183"/>
      <c r="BY46" s="127"/>
      <c r="BZ46" s="126"/>
      <c r="CA46" s="126"/>
      <c r="CB46" s="183"/>
      <c r="CC46" s="127"/>
      <c r="CD46" s="126"/>
      <c r="CE46" s="126"/>
      <c r="CF46" s="183"/>
      <c r="CG46" s="127"/>
      <c r="CH46" s="126"/>
      <c r="CI46" s="126"/>
      <c r="CJ46" s="183"/>
      <c r="CK46" s="127"/>
      <c r="CL46" s="126"/>
      <c r="CM46" s="126"/>
      <c r="CN46" s="183"/>
      <c r="CO46" s="127"/>
      <c r="CP46" s="126"/>
      <c r="CQ46" s="126"/>
      <c r="CR46" s="183"/>
      <c r="CS46" s="127"/>
      <c r="CT46" s="126"/>
      <c r="CU46" s="126"/>
      <c r="CV46" s="183"/>
      <c r="CW46" s="127"/>
      <c r="CX46" s="126"/>
      <c r="CY46" s="126"/>
      <c r="CZ46" s="183"/>
      <c r="DA46" s="127"/>
      <c r="DB46" s="126"/>
      <c r="DC46" s="126"/>
      <c r="DD46" s="183"/>
      <c r="DE46" s="127"/>
      <c r="DF46" s="126"/>
      <c r="DG46" s="126"/>
      <c r="DH46" s="183"/>
      <c r="DI46" s="127"/>
      <c r="DJ46" s="126"/>
      <c r="DK46" s="126"/>
      <c r="DL46" s="183"/>
      <c r="DM46" s="127"/>
      <c r="DN46" s="126"/>
      <c r="DO46" s="126"/>
      <c r="DP46" s="183"/>
      <c r="DQ46" s="127"/>
      <c r="DR46" s="126"/>
      <c r="DS46" s="126"/>
      <c r="DT46" s="183"/>
      <c r="DU46" s="127"/>
      <c r="DV46" s="126"/>
      <c r="DW46" s="126"/>
      <c r="DX46" s="183"/>
      <c r="DY46" s="127"/>
      <c r="DZ46" s="126"/>
      <c r="EA46" s="126"/>
      <c r="EB46" s="183"/>
      <c r="EC46" s="127"/>
      <c r="ED46" s="126"/>
      <c r="EE46" s="126"/>
      <c r="EF46" s="183"/>
      <c r="EG46" s="127"/>
      <c r="EH46" s="126"/>
      <c r="EI46" s="126"/>
      <c r="EJ46" s="183"/>
      <c r="EK46" s="127"/>
      <c r="EL46" s="126"/>
      <c r="EM46" s="126"/>
      <c r="EN46" s="183"/>
      <c r="EO46" s="127"/>
      <c r="EP46" s="126"/>
      <c r="EQ46" s="126"/>
      <c r="ER46" s="183"/>
      <c r="ES46" s="127"/>
      <c r="ET46" s="126"/>
      <c r="EU46" s="126"/>
      <c r="EV46" s="183"/>
      <c r="EW46" s="127"/>
      <c r="EX46" s="126"/>
      <c r="EY46" s="126"/>
      <c r="EZ46" s="183"/>
      <c r="FA46" s="127"/>
      <c r="FB46" s="126"/>
      <c r="FC46" s="126"/>
      <c r="FD46" s="183"/>
      <c r="FE46" s="127"/>
      <c r="FF46" s="126"/>
      <c r="FG46" s="126"/>
      <c r="FH46" s="183"/>
      <c r="FI46" s="127"/>
      <c r="FJ46" s="126"/>
      <c r="FK46" s="126"/>
      <c r="FL46" s="183"/>
      <c r="FM46" s="127"/>
      <c r="FN46" s="126"/>
      <c r="FO46" s="126"/>
      <c r="FP46" s="183"/>
      <c r="FQ46" s="127"/>
      <c r="FR46" s="126"/>
      <c r="FS46" s="126"/>
      <c r="FT46" s="183"/>
      <c r="FU46" s="127"/>
      <c r="FV46" s="126"/>
      <c r="FW46" s="126"/>
      <c r="FX46" s="183"/>
      <c r="FY46" s="127"/>
      <c r="FZ46" s="126"/>
      <c r="GA46" s="126"/>
      <c r="GB46" s="183"/>
      <c r="GC46" s="127"/>
      <c r="GD46" s="126"/>
      <c r="GE46" s="126"/>
      <c r="GF46" s="183"/>
      <c r="GG46" s="127"/>
      <c r="GH46" s="126"/>
      <c r="GI46" s="126"/>
      <c r="GJ46" s="183"/>
      <c r="GK46" s="127"/>
      <c r="GL46" s="126"/>
      <c r="GM46" s="126"/>
      <c r="GN46" s="183"/>
      <c r="GO46" s="127"/>
      <c r="GP46" s="126"/>
      <c r="GQ46" s="126"/>
      <c r="GR46" s="183"/>
      <c r="GS46" s="127"/>
      <c r="GT46" s="126"/>
      <c r="GU46" s="126"/>
      <c r="GV46" s="183"/>
      <c r="GW46" s="127"/>
      <c r="GX46" s="126"/>
      <c r="GY46" s="126"/>
      <c r="GZ46" s="183"/>
      <c r="HA46" s="127"/>
      <c r="HB46" s="126"/>
      <c r="HC46" s="126"/>
      <c r="HD46" s="183"/>
      <c r="HE46" s="127"/>
      <c r="HF46" s="126"/>
      <c r="HG46" s="126"/>
      <c r="HH46" s="183"/>
      <c r="HI46" s="127"/>
      <c r="HJ46" s="126"/>
      <c r="HK46" s="126"/>
      <c r="HL46" s="183"/>
      <c r="HM46" s="127"/>
      <c r="HN46" s="126"/>
      <c r="HO46" s="126"/>
      <c r="HP46" s="183"/>
      <c r="HQ46" s="127"/>
      <c r="HR46" s="126"/>
      <c r="HS46" s="126"/>
      <c r="HT46" s="183"/>
      <c r="HU46" s="127"/>
      <c r="HV46" s="126"/>
      <c r="HW46" s="126"/>
      <c r="HX46" s="183"/>
      <c r="HY46" s="127"/>
      <c r="HZ46" s="126"/>
      <c r="IA46" s="126"/>
      <c r="IB46" s="183"/>
      <c r="IC46" s="127"/>
      <c r="ID46" s="126"/>
      <c r="IE46" s="126"/>
      <c r="IF46" s="183"/>
      <c r="IG46" s="127"/>
      <c r="IH46" s="126"/>
      <c r="II46" s="126"/>
      <c r="IJ46" s="183"/>
    </row>
    <row r="47" spans="1:244" s="19" customFormat="1" ht="13.5" thickBot="1">
      <c r="A47" s="130" t="s">
        <v>194</v>
      </c>
      <c r="B47" s="131">
        <v>984.3842998973555</v>
      </c>
      <c r="C47" s="131">
        <v>0.33</v>
      </c>
      <c r="D47" s="187">
        <v>1</v>
      </c>
    </row>
    <row r="48" spans="1:244">
      <c r="A48" s="133" t="s">
        <v>307</v>
      </c>
      <c r="D48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0</v>
      </c>
      <c r="B1" s="1"/>
      <c r="C1" s="1"/>
      <c r="D1" s="1"/>
    </row>
    <row r="2" spans="1:4">
      <c r="A2" s="108" t="s">
        <v>384</v>
      </c>
      <c r="B2" s="1"/>
      <c r="C2" s="1"/>
      <c r="D2" s="1"/>
    </row>
    <row r="3" spans="1:4">
      <c r="A3" s="108" t="s">
        <v>385</v>
      </c>
      <c r="B3" s="1"/>
      <c r="C3" s="1"/>
      <c r="D3" s="1"/>
    </row>
    <row r="4" spans="1:4">
      <c r="A4" s="108" t="s">
        <v>386</v>
      </c>
      <c r="B4" s="1"/>
      <c r="C4" s="1"/>
      <c r="D4" s="1"/>
    </row>
    <row r="5" spans="1:4">
      <c r="A5" s="108" t="s">
        <v>380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174"/>
      <c r="B7" s="175" t="s">
        <v>5</v>
      </c>
      <c r="C7" s="176">
        <v>39934</v>
      </c>
      <c r="D7" s="177" t="s">
        <v>6</v>
      </c>
    </row>
    <row r="8" spans="1:4">
      <c r="A8" s="113" t="s">
        <v>7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12</v>
      </c>
      <c r="B10" s="117"/>
    </row>
    <row r="11" spans="1:4">
      <c r="A11" s="110" t="s">
        <v>13</v>
      </c>
      <c r="B11" s="117">
        <v>700</v>
      </c>
      <c r="C11" s="117">
        <v>0.24</v>
      </c>
      <c r="D11" s="178">
        <v>0.77151783728635837</v>
      </c>
    </row>
    <row r="12" spans="1:4">
      <c r="A12" s="110" t="s">
        <v>58</v>
      </c>
      <c r="B12" s="117">
        <v>27.9</v>
      </c>
      <c r="C12" s="117">
        <v>0</v>
      </c>
      <c r="D12" s="178">
        <v>3.0750496657556279E-2</v>
      </c>
    </row>
    <row r="13" spans="1:4">
      <c r="A13" s="110" t="s">
        <v>59</v>
      </c>
      <c r="B13" s="117">
        <v>36.4</v>
      </c>
      <c r="C13" s="117">
        <v>0.01</v>
      </c>
      <c r="D13" s="178">
        <v>4.0118927538890632E-2</v>
      </c>
    </row>
    <row r="14" spans="1:4">
      <c r="A14" s="110" t="s">
        <v>60</v>
      </c>
      <c r="B14" s="117">
        <v>0</v>
      </c>
      <c r="C14" s="117">
        <v>0</v>
      </c>
      <c r="D14" s="178">
        <v>0</v>
      </c>
    </row>
    <row r="15" spans="1:4">
      <c r="A15" s="179" t="s">
        <v>18</v>
      </c>
      <c r="B15" s="180">
        <v>764.3</v>
      </c>
      <c r="C15" s="180">
        <v>0.25</v>
      </c>
      <c r="D15" s="181">
        <v>0.84238726148280518</v>
      </c>
    </row>
    <row r="16" spans="1:4">
      <c r="A16" s="121" t="s">
        <v>19</v>
      </c>
      <c r="B16" s="2">
        <v>0</v>
      </c>
      <c r="C16" s="2">
        <v>0</v>
      </c>
    </row>
    <row r="17" spans="1:4">
      <c r="A17" s="122" t="s">
        <v>20</v>
      </c>
      <c r="B17" s="117">
        <v>0</v>
      </c>
      <c r="C17" s="117">
        <v>0</v>
      </c>
      <c r="D17" s="178">
        <v>0</v>
      </c>
    </row>
    <row r="18" spans="1:4">
      <c r="A18" s="122" t="s">
        <v>21</v>
      </c>
      <c r="B18" s="117">
        <v>0</v>
      </c>
      <c r="C18" s="117">
        <v>0</v>
      </c>
      <c r="D18" s="178">
        <v>0</v>
      </c>
    </row>
    <row r="19" spans="1:4">
      <c r="A19" s="122" t="s">
        <v>61</v>
      </c>
      <c r="B19" s="117">
        <v>0</v>
      </c>
      <c r="C19" s="117">
        <v>0</v>
      </c>
      <c r="D19" s="178">
        <v>0</v>
      </c>
    </row>
    <row r="20" spans="1:4">
      <c r="A20" s="122" t="s">
        <v>62</v>
      </c>
      <c r="B20" s="117">
        <v>0</v>
      </c>
      <c r="C20" s="117">
        <v>0</v>
      </c>
      <c r="D20" s="178">
        <v>0</v>
      </c>
    </row>
    <row r="21" spans="1:4">
      <c r="A21" s="122" t="s">
        <v>63</v>
      </c>
      <c r="B21" s="117">
        <v>38.64</v>
      </c>
      <c r="C21" s="117">
        <v>0.01</v>
      </c>
      <c r="D21" s="178">
        <v>4.2587784618206982E-2</v>
      </c>
    </row>
    <row r="22" spans="1:4">
      <c r="A22" s="122" t="s">
        <v>64</v>
      </c>
      <c r="B22" s="117">
        <v>0</v>
      </c>
      <c r="C22" s="117">
        <v>0</v>
      </c>
      <c r="D22" s="178">
        <v>0</v>
      </c>
    </row>
    <row r="23" spans="1:4">
      <c r="A23" s="122" t="s">
        <v>65</v>
      </c>
      <c r="B23" s="117">
        <v>0</v>
      </c>
      <c r="C23" s="117">
        <v>0</v>
      </c>
      <c r="D23" s="178">
        <v>0</v>
      </c>
    </row>
    <row r="24" spans="1:4">
      <c r="A24" s="122" t="s">
        <v>66</v>
      </c>
      <c r="B24" s="117">
        <v>0</v>
      </c>
      <c r="C24" s="117">
        <v>0</v>
      </c>
      <c r="D24" s="178">
        <v>0</v>
      </c>
    </row>
    <row r="25" spans="1:4">
      <c r="A25" s="123" t="s">
        <v>29</v>
      </c>
      <c r="B25" s="124">
        <v>38.64</v>
      </c>
      <c r="C25" s="124">
        <v>0.01</v>
      </c>
      <c r="D25" s="182">
        <v>4.2587784618206982E-2</v>
      </c>
    </row>
    <row r="26" spans="1:4" s="118" customFormat="1">
      <c r="A26" s="113" t="s">
        <v>30</v>
      </c>
      <c r="B26" s="2">
        <v>0</v>
      </c>
      <c r="C26" s="2">
        <v>0</v>
      </c>
      <c r="D26" s="2"/>
    </row>
    <row r="27" spans="1:4" s="118" customFormat="1">
      <c r="A27" s="122" t="s">
        <v>31</v>
      </c>
      <c r="B27" s="117">
        <v>29.684074826603794</v>
      </c>
      <c r="C27" s="117">
        <v>0.01</v>
      </c>
      <c r="D27" s="178">
        <v>3.2716847445811131E-2</v>
      </c>
    </row>
    <row r="28" spans="1:4" s="118" customFormat="1">
      <c r="A28" s="110" t="s">
        <v>32</v>
      </c>
      <c r="B28" s="117">
        <v>29.684074826603794</v>
      </c>
      <c r="C28" s="117">
        <v>0.01</v>
      </c>
      <c r="D28" s="178">
        <v>3.2716847445811131E-2</v>
      </c>
    </row>
    <row r="29" spans="1:4" s="125" customFormat="1">
      <c r="A29" s="179" t="s">
        <v>33</v>
      </c>
      <c r="B29" s="180">
        <v>832.62407482660376</v>
      </c>
      <c r="C29" s="180">
        <v>0.27</v>
      </c>
      <c r="D29" s="181">
        <v>0.91769189354682335</v>
      </c>
    </row>
    <row r="30" spans="1:4" s="118" customFormat="1">
      <c r="A30" s="113" t="s">
        <v>34</v>
      </c>
      <c r="B30" s="2">
        <v>0</v>
      </c>
      <c r="C30" s="2">
        <v>0</v>
      </c>
      <c r="D30" s="2"/>
    </row>
    <row r="31" spans="1:4" s="118" customFormat="1">
      <c r="A31" s="110" t="s">
        <v>35</v>
      </c>
      <c r="B31" s="117">
        <v>0</v>
      </c>
      <c r="C31" s="117">
        <v>0</v>
      </c>
      <c r="D31" s="178">
        <v>0</v>
      </c>
    </row>
    <row r="32" spans="1:4" s="118" customFormat="1">
      <c r="A32" s="110" t="s">
        <v>36</v>
      </c>
      <c r="B32" s="117">
        <v>0</v>
      </c>
      <c r="C32" s="117">
        <v>0</v>
      </c>
      <c r="D32" s="178">
        <v>0</v>
      </c>
    </row>
    <row r="33" spans="1:239" s="118" customFormat="1">
      <c r="A33" s="122" t="s">
        <v>37</v>
      </c>
      <c r="B33" s="117">
        <v>58.218344080642296</v>
      </c>
      <c r="C33" s="117">
        <v>0.02</v>
      </c>
      <c r="D33" s="178">
        <v>6.416641559355743E-2</v>
      </c>
    </row>
    <row r="34" spans="1:239" s="118" customFormat="1">
      <c r="A34" s="123" t="s">
        <v>39</v>
      </c>
      <c r="B34" s="124">
        <v>58.218344080642296</v>
      </c>
      <c r="C34" s="124">
        <v>0.02</v>
      </c>
      <c r="D34" s="182">
        <v>6.416641559355743E-2</v>
      </c>
      <c r="E34" s="126"/>
      <c r="F34" s="126"/>
      <c r="G34" s="183"/>
      <c r="H34" s="127"/>
      <c r="I34" s="126"/>
      <c r="J34" s="126"/>
      <c r="K34" s="183"/>
      <c r="L34" s="127"/>
      <c r="M34" s="126"/>
      <c r="N34" s="126"/>
      <c r="O34" s="183"/>
      <c r="P34" s="127"/>
      <c r="Q34" s="126"/>
      <c r="R34" s="126"/>
      <c r="S34" s="183"/>
      <c r="T34" s="127"/>
      <c r="U34" s="126"/>
      <c r="V34" s="126"/>
      <c r="W34" s="183"/>
      <c r="X34" s="127"/>
      <c r="Y34" s="126"/>
      <c r="Z34" s="126"/>
      <c r="AA34" s="183"/>
      <c r="AB34" s="127"/>
      <c r="AC34" s="126"/>
      <c r="AD34" s="126"/>
      <c r="AE34" s="183"/>
      <c r="AF34" s="127"/>
      <c r="AG34" s="126"/>
      <c r="AH34" s="126"/>
      <c r="AI34" s="183"/>
      <c r="AJ34" s="127"/>
      <c r="AK34" s="126"/>
      <c r="AL34" s="126"/>
      <c r="AM34" s="183"/>
      <c r="AN34" s="127"/>
      <c r="AO34" s="126"/>
      <c r="AP34" s="126"/>
      <c r="AQ34" s="183"/>
      <c r="AR34" s="127"/>
      <c r="AS34" s="126"/>
      <c r="AT34" s="126"/>
      <c r="AU34" s="183"/>
      <c r="AV34" s="127"/>
      <c r="AW34" s="126"/>
      <c r="AX34" s="126"/>
      <c r="AY34" s="183"/>
      <c r="AZ34" s="127"/>
      <c r="BA34" s="126"/>
      <c r="BB34" s="126"/>
      <c r="BC34" s="183"/>
      <c r="BD34" s="127"/>
      <c r="BE34" s="126"/>
      <c r="BF34" s="126"/>
      <c r="BG34" s="183"/>
      <c r="BH34" s="127"/>
      <c r="BI34" s="126"/>
      <c r="BJ34" s="126"/>
      <c r="BK34" s="183"/>
      <c r="BL34" s="127"/>
      <c r="BM34" s="126"/>
      <c r="BN34" s="126"/>
      <c r="BO34" s="183"/>
      <c r="BP34" s="127"/>
      <c r="BQ34" s="126"/>
      <c r="BR34" s="126"/>
      <c r="BS34" s="183"/>
      <c r="BT34" s="127"/>
      <c r="BU34" s="126"/>
      <c r="BV34" s="126"/>
      <c r="BW34" s="183"/>
      <c r="BX34" s="127"/>
      <c r="BY34" s="126"/>
      <c r="BZ34" s="126"/>
      <c r="CA34" s="183"/>
      <c r="CB34" s="127"/>
      <c r="CC34" s="126"/>
      <c r="CD34" s="126"/>
      <c r="CE34" s="183"/>
      <c r="CF34" s="127"/>
      <c r="CG34" s="126"/>
      <c r="CH34" s="126"/>
      <c r="CI34" s="183"/>
      <c r="CJ34" s="127"/>
      <c r="CK34" s="126"/>
      <c r="CL34" s="126"/>
      <c r="CM34" s="183"/>
      <c r="CN34" s="127"/>
      <c r="CO34" s="126"/>
      <c r="CP34" s="126"/>
      <c r="CQ34" s="183"/>
      <c r="CR34" s="127"/>
      <c r="CS34" s="126"/>
      <c r="CT34" s="126"/>
      <c r="CU34" s="183"/>
      <c r="CV34" s="127"/>
      <c r="CW34" s="126"/>
      <c r="CX34" s="126"/>
      <c r="CY34" s="183"/>
      <c r="CZ34" s="127"/>
      <c r="DA34" s="126"/>
      <c r="DB34" s="126"/>
      <c r="DC34" s="183"/>
      <c r="DD34" s="127"/>
      <c r="DE34" s="126"/>
      <c r="DF34" s="126"/>
      <c r="DG34" s="183"/>
      <c r="DH34" s="127"/>
      <c r="DI34" s="126"/>
      <c r="DJ34" s="126"/>
      <c r="DK34" s="183"/>
      <c r="DL34" s="127"/>
      <c r="DM34" s="126"/>
      <c r="DN34" s="126"/>
      <c r="DO34" s="183"/>
      <c r="DP34" s="127"/>
      <c r="DQ34" s="126"/>
      <c r="DR34" s="126"/>
      <c r="DS34" s="183"/>
      <c r="DT34" s="127"/>
      <c r="DU34" s="126"/>
      <c r="DV34" s="126"/>
      <c r="DW34" s="183"/>
      <c r="DX34" s="127"/>
      <c r="DY34" s="126"/>
      <c r="DZ34" s="126"/>
      <c r="EA34" s="183"/>
      <c r="EB34" s="127"/>
      <c r="EC34" s="126"/>
      <c r="ED34" s="126"/>
      <c r="EE34" s="183"/>
      <c r="EF34" s="127"/>
      <c r="EG34" s="126"/>
      <c r="EH34" s="126"/>
      <c r="EI34" s="183"/>
      <c r="EJ34" s="127"/>
      <c r="EK34" s="126"/>
      <c r="EL34" s="126"/>
      <c r="EM34" s="183"/>
      <c r="EN34" s="127"/>
      <c r="EO34" s="126"/>
      <c r="EP34" s="126"/>
      <c r="EQ34" s="183"/>
      <c r="ER34" s="127"/>
      <c r="ES34" s="126"/>
      <c r="ET34" s="126"/>
      <c r="EU34" s="183"/>
      <c r="EV34" s="127"/>
      <c r="EW34" s="126"/>
      <c r="EX34" s="126"/>
      <c r="EY34" s="183"/>
      <c r="EZ34" s="127"/>
      <c r="FA34" s="126"/>
      <c r="FB34" s="126"/>
      <c r="FC34" s="183"/>
      <c r="FD34" s="127"/>
      <c r="FE34" s="126"/>
      <c r="FF34" s="126"/>
      <c r="FG34" s="183"/>
      <c r="FH34" s="127"/>
      <c r="FI34" s="126"/>
      <c r="FJ34" s="126"/>
      <c r="FK34" s="183"/>
      <c r="FL34" s="127"/>
      <c r="FM34" s="126"/>
      <c r="FN34" s="126"/>
      <c r="FO34" s="183"/>
      <c r="FP34" s="127"/>
      <c r="FQ34" s="126"/>
      <c r="FR34" s="126"/>
      <c r="FS34" s="183"/>
      <c r="FT34" s="127"/>
      <c r="FU34" s="126"/>
      <c r="FV34" s="126"/>
      <c r="FW34" s="183"/>
      <c r="FX34" s="127"/>
      <c r="FY34" s="126"/>
      <c r="FZ34" s="126"/>
      <c r="GA34" s="183"/>
      <c r="GB34" s="127"/>
      <c r="GC34" s="126"/>
      <c r="GD34" s="126"/>
      <c r="GE34" s="183"/>
      <c r="GF34" s="127"/>
      <c r="GG34" s="126"/>
      <c r="GH34" s="126"/>
      <c r="GI34" s="183"/>
      <c r="GJ34" s="127"/>
      <c r="GK34" s="126"/>
      <c r="GL34" s="126"/>
      <c r="GM34" s="183"/>
      <c r="GN34" s="127"/>
      <c r="GO34" s="126"/>
      <c r="GP34" s="126"/>
      <c r="GQ34" s="183"/>
      <c r="GR34" s="127"/>
      <c r="GS34" s="126"/>
      <c r="GT34" s="126"/>
      <c r="GU34" s="183"/>
      <c r="GV34" s="127"/>
      <c r="GW34" s="126"/>
      <c r="GX34" s="126"/>
      <c r="GY34" s="183"/>
      <c r="GZ34" s="127"/>
      <c r="HA34" s="126"/>
      <c r="HB34" s="126"/>
      <c r="HC34" s="183"/>
      <c r="HD34" s="127"/>
      <c r="HE34" s="126"/>
      <c r="HF34" s="126"/>
      <c r="HG34" s="183"/>
      <c r="HH34" s="127"/>
      <c r="HI34" s="126"/>
      <c r="HJ34" s="126"/>
      <c r="HK34" s="183"/>
      <c r="HL34" s="127"/>
      <c r="HM34" s="126"/>
      <c r="HN34" s="126"/>
      <c r="HO34" s="183"/>
      <c r="HP34" s="127"/>
      <c r="HQ34" s="126"/>
      <c r="HR34" s="126"/>
      <c r="HS34" s="183"/>
      <c r="HT34" s="127"/>
      <c r="HU34" s="126"/>
      <c r="HV34" s="126"/>
      <c r="HW34" s="183"/>
      <c r="HX34" s="127"/>
      <c r="HY34" s="126"/>
      <c r="HZ34" s="126"/>
      <c r="IA34" s="183"/>
      <c r="IB34" s="127"/>
      <c r="IC34" s="126"/>
      <c r="ID34" s="126"/>
      <c r="IE34" s="183"/>
    </row>
    <row r="35" spans="1:239" s="118" customFormat="1">
      <c r="A35" s="113" t="s">
        <v>40</v>
      </c>
      <c r="B35" s="2">
        <v>0</v>
      </c>
      <c r="C35" s="2">
        <v>0</v>
      </c>
      <c r="D35" s="2"/>
    </row>
    <row r="36" spans="1:239" s="118" customFormat="1">
      <c r="A36" s="122" t="s">
        <v>68</v>
      </c>
      <c r="B36" s="117">
        <v>0</v>
      </c>
      <c r="C36" s="117">
        <v>0</v>
      </c>
      <c r="D36" s="178">
        <v>0</v>
      </c>
    </row>
    <row r="37" spans="1:239" s="118" customFormat="1">
      <c r="A37" s="122" t="s">
        <v>42</v>
      </c>
      <c r="B37" s="117">
        <v>16.46</v>
      </c>
      <c r="C37" s="117">
        <v>0.01</v>
      </c>
      <c r="D37" s="178">
        <v>1.8141690859619225E-2</v>
      </c>
    </row>
    <row r="38" spans="1:239" s="118" customFormat="1">
      <c r="A38" s="122" t="s">
        <v>43</v>
      </c>
      <c r="B38" s="117">
        <v>0</v>
      </c>
      <c r="C38" s="117">
        <v>0</v>
      </c>
      <c r="D38" s="178">
        <v>0</v>
      </c>
    </row>
    <row r="39" spans="1:239" s="118" customFormat="1">
      <c r="A39" s="123" t="s">
        <v>44</v>
      </c>
      <c r="B39" s="124">
        <v>16.46</v>
      </c>
      <c r="C39" s="124">
        <v>0.01</v>
      </c>
      <c r="D39" s="182">
        <v>1.8141690859619225E-2</v>
      </c>
      <c r="E39" s="126"/>
      <c r="F39" s="126"/>
      <c r="G39" s="183"/>
      <c r="H39" s="127"/>
      <c r="I39" s="126"/>
      <c r="J39" s="126"/>
      <c r="K39" s="183"/>
      <c r="L39" s="127"/>
      <c r="M39" s="126"/>
      <c r="N39" s="126"/>
      <c r="O39" s="183"/>
      <c r="P39" s="127"/>
      <c r="Q39" s="126"/>
      <c r="R39" s="126"/>
      <c r="S39" s="183"/>
      <c r="T39" s="127"/>
      <c r="U39" s="126"/>
      <c r="V39" s="126"/>
      <c r="W39" s="183"/>
      <c r="X39" s="127"/>
      <c r="Y39" s="126"/>
      <c r="Z39" s="126"/>
      <c r="AA39" s="183"/>
      <c r="AB39" s="127"/>
      <c r="AC39" s="126"/>
      <c r="AD39" s="126"/>
      <c r="AE39" s="183"/>
      <c r="AF39" s="127"/>
      <c r="AG39" s="126"/>
      <c r="AH39" s="126"/>
      <c r="AI39" s="183"/>
      <c r="AJ39" s="127"/>
      <c r="AK39" s="126"/>
      <c r="AL39" s="126"/>
      <c r="AM39" s="183"/>
      <c r="AN39" s="127"/>
      <c r="AO39" s="126"/>
      <c r="AP39" s="126"/>
      <c r="AQ39" s="183"/>
      <c r="AR39" s="127"/>
      <c r="AS39" s="126"/>
      <c r="AT39" s="126"/>
      <c r="AU39" s="183"/>
      <c r="AV39" s="127"/>
      <c r="AW39" s="126"/>
      <c r="AX39" s="126"/>
      <c r="AY39" s="183"/>
      <c r="AZ39" s="127"/>
      <c r="BA39" s="126"/>
      <c r="BB39" s="126"/>
      <c r="BC39" s="183"/>
      <c r="BD39" s="127"/>
      <c r="BE39" s="126"/>
      <c r="BF39" s="126"/>
      <c r="BG39" s="183"/>
      <c r="BH39" s="127"/>
      <c r="BI39" s="126"/>
      <c r="BJ39" s="126"/>
      <c r="BK39" s="183"/>
      <c r="BL39" s="127"/>
      <c r="BM39" s="126"/>
      <c r="BN39" s="126"/>
      <c r="BO39" s="183"/>
      <c r="BP39" s="127"/>
      <c r="BQ39" s="126"/>
      <c r="BR39" s="126"/>
      <c r="BS39" s="183"/>
      <c r="BT39" s="127"/>
      <c r="BU39" s="126"/>
      <c r="BV39" s="126"/>
      <c r="BW39" s="183"/>
      <c r="BX39" s="127"/>
      <c r="BY39" s="126"/>
      <c r="BZ39" s="126"/>
      <c r="CA39" s="183"/>
      <c r="CB39" s="127"/>
      <c r="CC39" s="126"/>
      <c r="CD39" s="126"/>
      <c r="CE39" s="183"/>
      <c r="CF39" s="127"/>
      <c r="CG39" s="126"/>
      <c r="CH39" s="126"/>
      <c r="CI39" s="183"/>
      <c r="CJ39" s="127"/>
      <c r="CK39" s="126"/>
      <c r="CL39" s="126"/>
      <c r="CM39" s="183"/>
      <c r="CN39" s="127"/>
      <c r="CO39" s="126"/>
      <c r="CP39" s="126"/>
      <c r="CQ39" s="183"/>
      <c r="CR39" s="127"/>
      <c r="CS39" s="126"/>
      <c r="CT39" s="126"/>
      <c r="CU39" s="183"/>
      <c r="CV39" s="127"/>
      <c r="CW39" s="126"/>
      <c r="CX39" s="126"/>
      <c r="CY39" s="183"/>
      <c r="CZ39" s="127"/>
      <c r="DA39" s="126"/>
      <c r="DB39" s="126"/>
      <c r="DC39" s="183"/>
      <c r="DD39" s="127"/>
      <c r="DE39" s="126"/>
      <c r="DF39" s="126"/>
      <c r="DG39" s="183"/>
      <c r="DH39" s="127"/>
      <c r="DI39" s="126"/>
      <c r="DJ39" s="126"/>
      <c r="DK39" s="183"/>
      <c r="DL39" s="127"/>
      <c r="DM39" s="126"/>
      <c r="DN39" s="126"/>
      <c r="DO39" s="183"/>
      <c r="DP39" s="127"/>
      <c r="DQ39" s="126"/>
      <c r="DR39" s="126"/>
      <c r="DS39" s="183"/>
      <c r="DT39" s="127"/>
      <c r="DU39" s="126"/>
      <c r="DV39" s="126"/>
      <c r="DW39" s="183"/>
      <c r="DX39" s="127"/>
      <c r="DY39" s="126"/>
      <c r="DZ39" s="126"/>
      <c r="EA39" s="183"/>
      <c r="EB39" s="127"/>
      <c r="EC39" s="126"/>
      <c r="ED39" s="126"/>
      <c r="EE39" s="183"/>
      <c r="EF39" s="127"/>
      <c r="EG39" s="126"/>
      <c r="EH39" s="126"/>
      <c r="EI39" s="183"/>
      <c r="EJ39" s="127"/>
      <c r="EK39" s="126"/>
      <c r="EL39" s="126"/>
      <c r="EM39" s="183"/>
      <c r="EN39" s="127"/>
      <c r="EO39" s="126"/>
      <c r="EP39" s="126"/>
      <c r="EQ39" s="183"/>
      <c r="ER39" s="127"/>
      <c r="ES39" s="126"/>
      <c r="ET39" s="126"/>
      <c r="EU39" s="183"/>
      <c r="EV39" s="127"/>
      <c r="EW39" s="126"/>
      <c r="EX39" s="126"/>
      <c r="EY39" s="183"/>
      <c r="EZ39" s="127"/>
      <c r="FA39" s="126"/>
      <c r="FB39" s="126"/>
      <c r="FC39" s="183"/>
      <c r="FD39" s="127"/>
      <c r="FE39" s="126"/>
      <c r="FF39" s="126"/>
      <c r="FG39" s="183"/>
      <c r="FH39" s="127"/>
      <c r="FI39" s="126"/>
      <c r="FJ39" s="126"/>
      <c r="FK39" s="183"/>
      <c r="FL39" s="127"/>
      <c r="FM39" s="126"/>
      <c r="FN39" s="126"/>
      <c r="FO39" s="183"/>
      <c r="FP39" s="127"/>
      <c r="FQ39" s="126"/>
      <c r="FR39" s="126"/>
      <c r="FS39" s="183"/>
      <c r="FT39" s="127"/>
      <c r="FU39" s="126"/>
      <c r="FV39" s="126"/>
      <c r="FW39" s="183"/>
      <c r="FX39" s="127"/>
      <c r="FY39" s="126"/>
      <c r="FZ39" s="126"/>
      <c r="GA39" s="183"/>
      <c r="GB39" s="127"/>
      <c r="GC39" s="126"/>
      <c r="GD39" s="126"/>
      <c r="GE39" s="183"/>
      <c r="GF39" s="127"/>
      <c r="GG39" s="126"/>
      <c r="GH39" s="126"/>
      <c r="GI39" s="183"/>
      <c r="GJ39" s="127"/>
      <c r="GK39" s="126"/>
      <c r="GL39" s="126"/>
      <c r="GM39" s="183"/>
      <c r="GN39" s="127"/>
      <c r="GO39" s="126"/>
      <c r="GP39" s="126"/>
      <c r="GQ39" s="183"/>
      <c r="GR39" s="127"/>
      <c r="GS39" s="126"/>
      <c r="GT39" s="126"/>
      <c r="GU39" s="183"/>
      <c r="GV39" s="127"/>
      <c r="GW39" s="126"/>
      <c r="GX39" s="126"/>
      <c r="GY39" s="183"/>
      <c r="GZ39" s="127"/>
      <c r="HA39" s="126"/>
      <c r="HB39" s="126"/>
      <c r="HC39" s="183"/>
      <c r="HD39" s="127"/>
      <c r="HE39" s="126"/>
      <c r="HF39" s="126"/>
      <c r="HG39" s="183"/>
      <c r="HH39" s="127"/>
      <c r="HI39" s="126"/>
      <c r="HJ39" s="126"/>
      <c r="HK39" s="183"/>
      <c r="HL39" s="127"/>
      <c r="HM39" s="126"/>
      <c r="HN39" s="126"/>
      <c r="HO39" s="183"/>
      <c r="HP39" s="127"/>
      <c r="HQ39" s="126"/>
      <c r="HR39" s="126"/>
      <c r="HS39" s="183"/>
      <c r="HT39" s="127"/>
      <c r="HU39" s="126"/>
      <c r="HV39" s="126"/>
      <c r="HW39" s="183"/>
      <c r="HX39" s="127"/>
      <c r="HY39" s="126"/>
      <c r="HZ39" s="126"/>
      <c r="IA39" s="183"/>
      <c r="IB39" s="127"/>
      <c r="IC39" s="126"/>
      <c r="ID39" s="126"/>
      <c r="IE39" s="183"/>
    </row>
    <row r="40" spans="1:239" s="118" customFormat="1">
      <c r="A40" s="184" t="s">
        <v>45</v>
      </c>
      <c r="B40" s="185">
        <v>74.67834408064229</v>
      </c>
      <c r="C40" s="185">
        <v>0.03</v>
      </c>
      <c r="D40" s="186">
        <v>8.2308106453176655E-2</v>
      </c>
      <c r="E40" s="126"/>
      <c r="F40" s="127"/>
      <c r="G40" s="126"/>
      <c r="H40" s="126"/>
      <c r="I40" s="126"/>
      <c r="J40" s="127"/>
      <c r="K40" s="126"/>
      <c r="L40" s="126"/>
      <c r="M40" s="126"/>
      <c r="N40" s="127"/>
      <c r="O40" s="126"/>
      <c r="P40" s="126"/>
      <c r="Q40" s="126"/>
      <c r="R40" s="127"/>
      <c r="S40" s="126"/>
      <c r="T40" s="126"/>
      <c r="U40" s="126"/>
      <c r="V40" s="127"/>
      <c r="W40" s="126"/>
      <c r="X40" s="126"/>
      <c r="Y40" s="126"/>
      <c r="Z40" s="127"/>
      <c r="AA40" s="126"/>
      <c r="AB40" s="126"/>
      <c r="AC40" s="126"/>
      <c r="AD40" s="127"/>
      <c r="AE40" s="126"/>
      <c r="AF40" s="126"/>
      <c r="AG40" s="126"/>
      <c r="AH40" s="127"/>
      <c r="AI40" s="126"/>
      <c r="AJ40" s="126"/>
      <c r="AK40" s="126"/>
      <c r="AL40" s="127"/>
      <c r="AM40" s="126"/>
      <c r="AN40" s="126"/>
      <c r="AO40" s="126"/>
      <c r="AP40" s="127"/>
      <c r="AQ40" s="126"/>
      <c r="AR40" s="126"/>
      <c r="AS40" s="126"/>
      <c r="AT40" s="127"/>
      <c r="AU40" s="126"/>
      <c r="AV40" s="126"/>
      <c r="AW40" s="126"/>
      <c r="AX40" s="127"/>
      <c r="AY40" s="126"/>
      <c r="AZ40" s="126"/>
      <c r="BA40" s="126"/>
      <c r="BB40" s="127"/>
      <c r="BC40" s="126"/>
      <c r="BD40" s="126"/>
      <c r="BE40" s="126"/>
      <c r="BF40" s="127"/>
      <c r="BG40" s="126"/>
      <c r="BH40" s="126"/>
      <c r="BI40" s="126"/>
      <c r="BJ40" s="127"/>
      <c r="BK40" s="126"/>
      <c r="BL40" s="126"/>
      <c r="BM40" s="126"/>
      <c r="BN40" s="127"/>
      <c r="BO40" s="126"/>
      <c r="BP40" s="126"/>
      <c r="BQ40" s="126"/>
      <c r="BR40" s="127"/>
      <c r="BS40" s="126"/>
      <c r="BT40" s="126"/>
      <c r="BU40" s="126"/>
      <c r="BV40" s="127"/>
      <c r="BW40" s="126"/>
      <c r="BX40" s="126"/>
      <c r="BY40" s="126"/>
      <c r="BZ40" s="127"/>
      <c r="CA40" s="126"/>
      <c r="CB40" s="126"/>
      <c r="CC40" s="126"/>
      <c r="CD40" s="127"/>
      <c r="CE40" s="126"/>
      <c r="CF40" s="126"/>
      <c r="CG40" s="126"/>
      <c r="CH40" s="127"/>
      <c r="CI40" s="126"/>
      <c r="CJ40" s="126"/>
      <c r="CK40" s="126"/>
      <c r="CL40" s="127"/>
      <c r="CM40" s="126"/>
      <c r="CN40" s="126"/>
      <c r="CO40" s="126"/>
      <c r="CP40" s="127"/>
      <c r="CQ40" s="126"/>
      <c r="CR40" s="126"/>
      <c r="CS40" s="126"/>
      <c r="CT40" s="127"/>
      <c r="CU40" s="126"/>
      <c r="CV40" s="126"/>
      <c r="CW40" s="126"/>
      <c r="CX40" s="127"/>
      <c r="CY40" s="126"/>
      <c r="CZ40" s="126"/>
      <c r="DA40" s="126"/>
      <c r="DB40" s="127"/>
      <c r="DC40" s="126"/>
      <c r="DD40" s="126"/>
      <c r="DE40" s="126"/>
      <c r="DF40" s="127"/>
      <c r="DG40" s="126"/>
      <c r="DH40" s="126"/>
      <c r="DI40" s="126"/>
      <c r="DJ40" s="127"/>
      <c r="DK40" s="126"/>
      <c r="DL40" s="126"/>
      <c r="DM40" s="126"/>
      <c r="DN40" s="127"/>
      <c r="DO40" s="126"/>
      <c r="DP40" s="126"/>
      <c r="DQ40" s="126"/>
      <c r="DR40" s="127"/>
      <c r="DS40" s="126"/>
      <c r="DT40" s="126"/>
      <c r="DU40" s="126"/>
      <c r="DV40" s="127"/>
      <c r="DW40" s="126"/>
      <c r="DX40" s="126"/>
      <c r="DY40" s="126"/>
      <c r="DZ40" s="127"/>
      <c r="EA40" s="126"/>
      <c r="EB40" s="126"/>
      <c r="EC40" s="126"/>
      <c r="ED40" s="127"/>
      <c r="EE40" s="126"/>
      <c r="EF40" s="126"/>
      <c r="EG40" s="126"/>
      <c r="EH40" s="127"/>
      <c r="EI40" s="126"/>
      <c r="EJ40" s="126"/>
      <c r="EK40" s="126"/>
      <c r="EL40" s="127"/>
      <c r="EM40" s="126"/>
      <c r="EN40" s="126"/>
      <c r="EO40" s="126"/>
      <c r="EP40" s="127"/>
      <c r="EQ40" s="126"/>
      <c r="ER40" s="126"/>
      <c r="ES40" s="126"/>
      <c r="ET40" s="127"/>
      <c r="EU40" s="126"/>
      <c r="EV40" s="126"/>
      <c r="EW40" s="126"/>
      <c r="EX40" s="127"/>
      <c r="EY40" s="126"/>
      <c r="EZ40" s="126"/>
      <c r="FA40" s="126"/>
      <c r="FB40" s="127"/>
      <c r="FC40" s="126"/>
      <c r="FD40" s="126"/>
      <c r="FE40" s="126"/>
      <c r="FF40" s="127"/>
      <c r="FG40" s="126"/>
      <c r="FH40" s="126"/>
      <c r="FI40" s="126"/>
      <c r="FJ40" s="127"/>
      <c r="FK40" s="126"/>
      <c r="FL40" s="126"/>
      <c r="FM40" s="126"/>
      <c r="FN40" s="127"/>
      <c r="FO40" s="126"/>
      <c r="FP40" s="126"/>
      <c r="FQ40" s="126"/>
      <c r="FR40" s="127"/>
      <c r="FS40" s="126"/>
      <c r="FT40" s="126"/>
      <c r="FU40" s="126"/>
      <c r="FV40" s="127"/>
      <c r="FW40" s="126"/>
      <c r="FX40" s="126"/>
      <c r="FY40" s="126"/>
      <c r="FZ40" s="127"/>
      <c r="GA40" s="126"/>
      <c r="GB40" s="126"/>
      <c r="GC40" s="126"/>
      <c r="GD40" s="127"/>
      <c r="GE40" s="126"/>
      <c r="GF40" s="126"/>
      <c r="GG40" s="126"/>
      <c r="GH40" s="127"/>
      <c r="GI40" s="126"/>
      <c r="GJ40" s="126"/>
      <c r="GK40" s="126"/>
      <c r="GL40" s="127"/>
      <c r="GM40" s="126"/>
      <c r="GN40" s="126"/>
      <c r="GO40" s="126"/>
      <c r="GP40" s="127"/>
      <c r="GQ40" s="126"/>
      <c r="GR40" s="126"/>
      <c r="GS40" s="126"/>
      <c r="GT40" s="127"/>
      <c r="GU40" s="126"/>
      <c r="GV40" s="126"/>
      <c r="GW40" s="126"/>
      <c r="GX40" s="127"/>
      <c r="GY40" s="126"/>
      <c r="GZ40" s="126"/>
      <c r="HA40" s="126"/>
      <c r="HB40" s="127"/>
      <c r="HC40" s="126"/>
      <c r="HD40" s="126"/>
      <c r="HE40" s="126"/>
      <c r="HF40" s="127"/>
      <c r="HG40" s="126"/>
      <c r="HH40" s="126"/>
      <c r="HI40" s="126"/>
      <c r="HJ40" s="127"/>
      <c r="HK40" s="126"/>
      <c r="HL40" s="126"/>
      <c r="HM40" s="126"/>
      <c r="HN40" s="127"/>
      <c r="HO40" s="126"/>
      <c r="HP40" s="126"/>
      <c r="HQ40" s="126"/>
      <c r="HR40" s="127"/>
      <c r="HS40" s="126"/>
      <c r="HT40" s="126"/>
      <c r="HU40" s="126"/>
      <c r="HV40" s="127"/>
      <c r="HW40" s="126"/>
      <c r="HX40" s="126"/>
      <c r="HY40" s="126"/>
      <c r="HZ40" s="127"/>
      <c r="IA40" s="126"/>
      <c r="IB40" s="126"/>
      <c r="IC40" s="126"/>
    </row>
    <row r="41" spans="1:239" s="125" customFormat="1" ht="13.5" thickBot="1">
      <c r="A41" s="130" t="s">
        <v>46</v>
      </c>
      <c r="B41" s="131">
        <v>907.30241890724608</v>
      </c>
      <c r="C41" s="131">
        <v>0.3</v>
      </c>
      <c r="D41" s="187">
        <v>1</v>
      </c>
    </row>
    <row r="42" spans="1:239" s="118" customFormat="1" ht="13.5" thickBot="1">
      <c r="A42" s="139"/>
      <c r="B42" s="140"/>
      <c r="C42" s="140"/>
      <c r="D42" s="188"/>
    </row>
    <row r="43" spans="1:239" s="118" customFormat="1" ht="13.5" thickBot="1">
      <c r="A43" s="142" t="s">
        <v>47</v>
      </c>
      <c r="B43" s="143">
        <v>764.3</v>
      </c>
      <c r="C43" s="143">
        <v>0.25</v>
      </c>
      <c r="D43" s="189">
        <v>1</v>
      </c>
    </row>
    <row r="44" spans="1:239" s="118" customFormat="1">
      <c r="A44" s="145" t="s">
        <v>48</v>
      </c>
      <c r="B44" s="146">
        <v>27.9</v>
      </c>
      <c r="C44" s="146">
        <v>0</v>
      </c>
      <c r="D44" s="190">
        <v>3.6503990579615335E-2</v>
      </c>
    </row>
    <row r="45" spans="1:239" s="118" customFormat="1">
      <c r="A45" s="123" t="s">
        <v>49</v>
      </c>
      <c r="B45" s="124">
        <v>36.4</v>
      </c>
      <c r="C45" s="124">
        <v>0.01</v>
      </c>
      <c r="D45" s="182">
        <v>4.7625278032186316E-2</v>
      </c>
      <c r="E45" s="126"/>
      <c r="F45" s="126"/>
      <c r="G45" s="183"/>
      <c r="H45" s="127"/>
      <c r="I45" s="126"/>
      <c r="J45" s="126"/>
      <c r="K45" s="183"/>
      <c r="L45" s="127"/>
      <c r="M45" s="126"/>
      <c r="N45" s="126"/>
      <c r="O45" s="183"/>
      <c r="P45" s="127"/>
      <c r="Q45" s="126"/>
      <c r="R45" s="126"/>
      <c r="S45" s="183"/>
      <c r="T45" s="127"/>
      <c r="U45" s="126"/>
      <c r="V45" s="126"/>
      <c r="W45" s="183"/>
      <c r="X45" s="127"/>
      <c r="Y45" s="126"/>
      <c r="Z45" s="126"/>
      <c r="AA45" s="183"/>
      <c r="AB45" s="127"/>
      <c r="AC45" s="126"/>
      <c r="AD45" s="126"/>
      <c r="AE45" s="183"/>
      <c r="AF45" s="127"/>
      <c r="AG45" s="126"/>
      <c r="AH45" s="126"/>
      <c r="AI45" s="183"/>
      <c r="AJ45" s="127"/>
      <c r="AK45" s="126"/>
      <c r="AL45" s="126"/>
      <c r="AM45" s="183"/>
      <c r="AN45" s="127"/>
      <c r="AO45" s="126"/>
      <c r="AP45" s="126"/>
      <c r="AQ45" s="183"/>
      <c r="AR45" s="127"/>
      <c r="AS45" s="126"/>
      <c r="AT45" s="126"/>
      <c r="AU45" s="183"/>
      <c r="AV45" s="127"/>
      <c r="AW45" s="126"/>
      <c r="AX45" s="126"/>
      <c r="AY45" s="183"/>
      <c r="AZ45" s="127"/>
      <c r="BA45" s="126"/>
      <c r="BB45" s="126"/>
      <c r="BC45" s="183"/>
      <c r="BD45" s="127"/>
      <c r="BE45" s="126"/>
      <c r="BF45" s="126"/>
      <c r="BG45" s="183"/>
      <c r="BH45" s="127"/>
      <c r="BI45" s="126"/>
      <c r="BJ45" s="126"/>
      <c r="BK45" s="183"/>
      <c r="BL45" s="127"/>
      <c r="BM45" s="126"/>
      <c r="BN45" s="126"/>
      <c r="BO45" s="183"/>
      <c r="BP45" s="127"/>
      <c r="BQ45" s="126"/>
      <c r="BR45" s="126"/>
      <c r="BS45" s="183"/>
      <c r="BT45" s="127"/>
      <c r="BU45" s="126"/>
      <c r="BV45" s="126"/>
      <c r="BW45" s="183"/>
      <c r="BX45" s="127"/>
      <c r="BY45" s="126"/>
      <c r="BZ45" s="126"/>
      <c r="CA45" s="183"/>
      <c r="CB45" s="127"/>
      <c r="CC45" s="126"/>
      <c r="CD45" s="126"/>
      <c r="CE45" s="183"/>
      <c r="CF45" s="127"/>
      <c r="CG45" s="126"/>
      <c r="CH45" s="126"/>
      <c r="CI45" s="183"/>
      <c r="CJ45" s="127"/>
      <c r="CK45" s="126"/>
      <c r="CL45" s="126"/>
      <c r="CM45" s="183"/>
      <c r="CN45" s="127"/>
      <c r="CO45" s="126"/>
      <c r="CP45" s="126"/>
      <c r="CQ45" s="183"/>
      <c r="CR45" s="127"/>
      <c r="CS45" s="126"/>
      <c r="CT45" s="126"/>
      <c r="CU45" s="183"/>
      <c r="CV45" s="127"/>
      <c r="CW45" s="126"/>
      <c r="CX45" s="126"/>
      <c r="CY45" s="183"/>
      <c r="CZ45" s="127"/>
      <c r="DA45" s="126"/>
      <c r="DB45" s="126"/>
      <c r="DC45" s="183"/>
      <c r="DD45" s="127"/>
      <c r="DE45" s="126"/>
      <c r="DF45" s="126"/>
      <c r="DG45" s="183"/>
      <c r="DH45" s="127"/>
      <c r="DI45" s="126"/>
      <c r="DJ45" s="126"/>
      <c r="DK45" s="183"/>
      <c r="DL45" s="127"/>
      <c r="DM45" s="126"/>
      <c r="DN45" s="126"/>
      <c r="DO45" s="183"/>
      <c r="DP45" s="127"/>
      <c r="DQ45" s="126"/>
      <c r="DR45" s="126"/>
      <c r="DS45" s="183"/>
      <c r="DT45" s="127"/>
      <c r="DU45" s="126"/>
      <c r="DV45" s="126"/>
      <c r="DW45" s="183"/>
      <c r="DX45" s="127"/>
      <c r="DY45" s="126"/>
      <c r="DZ45" s="126"/>
      <c r="EA45" s="183"/>
      <c r="EB45" s="127"/>
      <c r="EC45" s="126"/>
      <c r="ED45" s="126"/>
      <c r="EE45" s="183"/>
      <c r="EF45" s="127"/>
      <c r="EG45" s="126"/>
      <c r="EH45" s="126"/>
      <c r="EI45" s="183"/>
      <c r="EJ45" s="127"/>
      <c r="EK45" s="126"/>
      <c r="EL45" s="126"/>
      <c r="EM45" s="183"/>
      <c r="EN45" s="127"/>
      <c r="EO45" s="126"/>
      <c r="EP45" s="126"/>
      <c r="EQ45" s="183"/>
      <c r="ER45" s="127"/>
      <c r="ES45" s="126"/>
      <c r="ET45" s="126"/>
      <c r="EU45" s="183"/>
      <c r="EV45" s="127"/>
      <c r="EW45" s="126"/>
      <c r="EX45" s="126"/>
      <c r="EY45" s="183"/>
      <c r="EZ45" s="127"/>
      <c r="FA45" s="126"/>
      <c r="FB45" s="126"/>
      <c r="FC45" s="183"/>
      <c r="FD45" s="127"/>
      <c r="FE45" s="126"/>
      <c r="FF45" s="126"/>
      <c r="FG45" s="183"/>
      <c r="FH45" s="127"/>
      <c r="FI45" s="126"/>
      <c r="FJ45" s="126"/>
      <c r="FK45" s="183"/>
      <c r="FL45" s="127"/>
      <c r="FM45" s="126"/>
      <c r="FN45" s="126"/>
      <c r="FO45" s="183"/>
      <c r="FP45" s="127"/>
      <c r="FQ45" s="126"/>
      <c r="FR45" s="126"/>
      <c r="FS45" s="183"/>
      <c r="FT45" s="127"/>
      <c r="FU45" s="126"/>
      <c r="FV45" s="126"/>
      <c r="FW45" s="183"/>
      <c r="FX45" s="127"/>
      <c r="FY45" s="126"/>
      <c r="FZ45" s="126"/>
      <c r="GA45" s="183"/>
      <c r="GB45" s="127"/>
      <c r="GC45" s="126"/>
      <c r="GD45" s="126"/>
      <c r="GE45" s="183"/>
      <c r="GF45" s="127"/>
      <c r="GG45" s="126"/>
      <c r="GH45" s="126"/>
      <c r="GI45" s="183"/>
      <c r="GJ45" s="127"/>
      <c r="GK45" s="126"/>
      <c r="GL45" s="126"/>
      <c r="GM45" s="183"/>
      <c r="GN45" s="127"/>
      <c r="GO45" s="126"/>
      <c r="GP45" s="126"/>
      <c r="GQ45" s="183"/>
      <c r="GR45" s="127"/>
      <c r="GS45" s="126"/>
      <c r="GT45" s="126"/>
      <c r="GU45" s="183"/>
      <c r="GV45" s="127"/>
      <c r="GW45" s="126"/>
      <c r="GX45" s="126"/>
      <c r="GY45" s="183"/>
      <c r="GZ45" s="127"/>
      <c r="HA45" s="126"/>
      <c r="HB45" s="126"/>
      <c r="HC45" s="183"/>
      <c r="HD45" s="127"/>
      <c r="HE45" s="126"/>
      <c r="HF45" s="126"/>
      <c r="HG45" s="183"/>
      <c r="HH45" s="127"/>
      <c r="HI45" s="126"/>
      <c r="HJ45" s="126"/>
      <c r="HK45" s="183"/>
      <c r="HL45" s="127"/>
      <c r="HM45" s="126"/>
      <c r="HN45" s="126"/>
      <c r="HO45" s="183"/>
      <c r="HP45" s="127"/>
      <c r="HQ45" s="126"/>
      <c r="HR45" s="126"/>
      <c r="HS45" s="183"/>
      <c r="HT45" s="127"/>
      <c r="HU45" s="126"/>
      <c r="HV45" s="126"/>
      <c r="HW45" s="183"/>
      <c r="HX45" s="127"/>
      <c r="HY45" s="126"/>
      <c r="HZ45" s="126"/>
      <c r="IA45" s="183"/>
      <c r="IB45" s="127"/>
      <c r="IC45" s="126"/>
      <c r="ID45" s="126"/>
      <c r="IE45" s="183"/>
    </row>
    <row r="46" spans="1:239" s="19" customFormat="1" ht="13.5" thickBot="1">
      <c r="A46" s="148" t="s">
        <v>50</v>
      </c>
      <c r="B46" s="149">
        <v>700</v>
      </c>
      <c r="C46" s="149">
        <v>0.24</v>
      </c>
      <c r="D46" s="191">
        <v>0.91587073138819841</v>
      </c>
    </row>
    <row r="47" spans="1:239">
      <c r="A47" s="133" t="s">
        <v>307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0</v>
      </c>
      <c r="B1" s="1"/>
      <c r="C1" s="1"/>
      <c r="D1" s="1"/>
    </row>
    <row r="2" spans="1:4">
      <c r="A2" s="108" t="s">
        <v>384</v>
      </c>
      <c r="B2" s="1"/>
      <c r="C2" s="1"/>
      <c r="D2" s="1"/>
    </row>
    <row r="3" spans="1:4">
      <c r="A3" s="108" t="s">
        <v>385</v>
      </c>
      <c r="B3" s="1"/>
      <c r="C3" s="1"/>
      <c r="D3" s="1"/>
    </row>
    <row r="4" spans="1:4">
      <c r="A4" s="108" t="s">
        <v>387</v>
      </c>
      <c r="B4" s="1"/>
      <c r="C4" s="1"/>
      <c r="D4" s="1"/>
    </row>
    <row r="5" spans="1:4">
      <c r="A5" s="108" t="s">
        <v>380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174"/>
      <c r="B7" s="175" t="s">
        <v>5</v>
      </c>
      <c r="C7" s="176">
        <v>40299</v>
      </c>
      <c r="D7" s="177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12</v>
      </c>
      <c r="B10" s="117"/>
    </row>
    <row r="11" spans="1:4">
      <c r="A11" s="110" t="s">
        <v>13</v>
      </c>
      <c r="B11" s="117">
        <v>800</v>
      </c>
      <c r="C11" s="117">
        <v>0.28000000000000003</v>
      </c>
      <c r="D11" s="178">
        <v>0.68322382006717564</v>
      </c>
    </row>
    <row r="12" spans="1:4">
      <c r="A12" s="110" t="s">
        <v>58</v>
      </c>
      <c r="B12" s="117">
        <v>30.6</v>
      </c>
      <c r="C12" s="117">
        <v>0.02</v>
      </c>
      <c r="D12" s="178">
        <v>2.6133311117569467E-2</v>
      </c>
    </row>
    <row r="13" spans="1:4">
      <c r="A13" s="110" t="s">
        <v>59</v>
      </c>
      <c r="B13" s="117">
        <v>41.53</v>
      </c>
      <c r="C13" s="117">
        <v>0.01</v>
      </c>
      <c r="D13" s="178">
        <v>3.5467856559237253E-2</v>
      </c>
    </row>
    <row r="14" spans="1:4">
      <c r="A14" s="110" t="s">
        <v>60</v>
      </c>
      <c r="B14" s="117"/>
      <c r="C14" s="117"/>
      <c r="D14" s="178">
        <v>0</v>
      </c>
    </row>
    <row r="15" spans="1:4">
      <c r="A15" s="179" t="s">
        <v>18</v>
      </c>
      <c r="B15" s="180">
        <v>872.13</v>
      </c>
      <c r="C15" s="180">
        <v>0.31000000000000005</v>
      </c>
      <c r="D15" s="181">
        <v>0.74482498774398231</v>
      </c>
    </row>
    <row r="16" spans="1:4">
      <c r="A16" s="121" t="s">
        <v>19</v>
      </c>
    </row>
    <row r="17" spans="1:4">
      <c r="A17" s="122" t="s">
        <v>20</v>
      </c>
      <c r="B17" s="117">
        <v>0</v>
      </c>
      <c r="C17" s="117">
        <v>0</v>
      </c>
      <c r="D17" s="178">
        <v>0</v>
      </c>
    </row>
    <row r="18" spans="1:4">
      <c r="A18" s="122" t="s">
        <v>21</v>
      </c>
      <c r="B18" s="117">
        <v>0</v>
      </c>
      <c r="C18" s="117">
        <v>0</v>
      </c>
      <c r="D18" s="178">
        <v>0</v>
      </c>
    </row>
    <row r="19" spans="1:4">
      <c r="A19" s="122" t="s">
        <v>61</v>
      </c>
      <c r="B19" s="117">
        <v>0</v>
      </c>
      <c r="C19" s="117">
        <v>0</v>
      </c>
      <c r="D19" s="178">
        <v>0</v>
      </c>
    </row>
    <row r="20" spans="1:4">
      <c r="A20" s="122" t="s">
        <v>62</v>
      </c>
      <c r="B20" s="117">
        <v>0</v>
      </c>
      <c r="C20" s="117">
        <v>0</v>
      </c>
      <c r="D20" s="178">
        <v>0</v>
      </c>
    </row>
    <row r="21" spans="1:4">
      <c r="A21" s="122" t="s">
        <v>63</v>
      </c>
      <c r="B21" s="117">
        <v>166.15</v>
      </c>
      <c r="C21" s="117">
        <v>0.06</v>
      </c>
      <c r="D21" s="178">
        <v>0.14189704713020154</v>
      </c>
    </row>
    <row r="22" spans="1:4">
      <c r="A22" s="122" t="s">
        <v>64</v>
      </c>
      <c r="B22" s="117">
        <v>0</v>
      </c>
      <c r="C22" s="117">
        <v>0</v>
      </c>
      <c r="D22" s="178">
        <v>0</v>
      </c>
    </row>
    <row r="23" spans="1:4">
      <c r="A23" s="122" t="s">
        <v>65</v>
      </c>
      <c r="B23" s="117">
        <v>0</v>
      </c>
      <c r="C23" s="117">
        <v>0</v>
      </c>
      <c r="D23" s="178">
        <v>0</v>
      </c>
    </row>
    <row r="24" spans="1:4">
      <c r="A24" s="122" t="s">
        <v>66</v>
      </c>
      <c r="B24" s="117">
        <v>0</v>
      </c>
      <c r="C24" s="117">
        <v>0</v>
      </c>
      <c r="D24" s="178">
        <v>0</v>
      </c>
    </row>
    <row r="25" spans="1:4">
      <c r="A25" s="123" t="s">
        <v>29</v>
      </c>
      <c r="B25" s="124">
        <v>166.15</v>
      </c>
      <c r="C25" s="124">
        <v>0.06</v>
      </c>
      <c r="D25" s="182">
        <v>0.14189704713020154</v>
      </c>
    </row>
    <row r="26" spans="1:4" s="118" customFormat="1">
      <c r="A26" s="113" t="s">
        <v>30</v>
      </c>
      <c r="B26" s="2"/>
      <c r="C26" s="2"/>
      <c r="D26" s="2"/>
    </row>
    <row r="27" spans="1:4" s="118" customFormat="1">
      <c r="A27" s="122" t="s">
        <v>31</v>
      </c>
      <c r="B27" s="117">
        <v>33.872003373709234</v>
      </c>
      <c r="C27" s="117">
        <v>0.01</v>
      </c>
      <c r="D27" s="178">
        <v>2.8927699422892354E-2</v>
      </c>
    </row>
    <row r="28" spans="1:4" s="118" customFormat="1">
      <c r="A28" s="110" t="s">
        <v>32</v>
      </c>
      <c r="B28" s="117">
        <v>33.872003373709234</v>
      </c>
      <c r="C28" s="117">
        <v>0.01</v>
      </c>
      <c r="D28" s="178">
        <v>2.8927699422892354E-2</v>
      </c>
    </row>
    <row r="29" spans="1:4" s="125" customFormat="1">
      <c r="A29" s="179" t="s">
        <v>33</v>
      </c>
      <c r="B29" s="180">
        <v>1072.1520033737092</v>
      </c>
      <c r="C29" s="180">
        <v>0.38000000000000006</v>
      </c>
      <c r="D29" s="181">
        <v>0.91564973429707619</v>
      </c>
    </row>
    <row r="30" spans="1:4" s="118" customFormat="1">
      <c r="A30" s="113" t="s">
        <v>34</v>
      </c>
      <c r="B30" s="2"/>
      <c r="C30" s="2"/>
      <c r="D30" s="2"/>
    </row>
    <row r="31" spans="1:4" s="118" customFormat="1">
      <c r="A31" s="110" t="s">
        <v>35</v>
      </c>
      <c r="B31" s="117">
        <v>0</v>
      </c>
      <c r="C31" s="117">
        <v>0</v>
      </c>
      <c r="D31" s="178">
        <v>0</v>
      </c>
    </row>
    <row r="32" spans="1:4" s="118" customFormat="1">
      <c r="A32" s="110" t="s">
        <v>36</v>
      </c>
      <c r="B32" s="117">
        <v>0</v>
      </c>
      <c r="C32" s="117">
        <v>0</v>
      </c>
      <c r="D32" s="178">
        <v>0</v>
      </c>
    </row>
    <row r="33" spans="1:244" s="118" customFormat="1">
      <c r="A33" s="122" t="s">
        <v>37</v>
      </c>
      <c r="B33" s="117">
        <v>0</v>
      </c>
      <c r="C33" s="117">
        <v>0</v>
      </c>
      <c r="D33" s="178">
        <v>0</v>
      </c>
    </row>
    <row r="34" spans="1:244" s="118" customFormat="1">
      <c r="A34" s="122" t="s">
        <v>67</v>
      </c>
      <c r="B34" s="117">
        <v>76.327533362708095</v>
      </c>
      <c r="C34" s="117">
        <v>0.03</v>
      </c>
      <c r="D34" s="178">
        <v>6.5185986150467778E-2</v>
      </c>
    </row>
    <row r="35" spans="1:244" s="118" customFormat="1">
      <c r="A35" s="123" t="s">
        <v>39</v>
      </c>
      <c r="B35" s="124">
        <v>76.327533362708095</v>
      </c>
      <c r="C35" s="124">
        <v>0.03</v>
      </c>
      <c r="D35" s="182">
        <v>6.5185986150467778E-2</v>
      </c>
      <c r="E35" s="127"/>
      <c r="F35" s="126"/>
      <c r="G35" s="126"/>
      <c r="H35" s="183"/>
      <c r="I35" s="127"/>
      <c r="J35" s="126"/>
      <c r="K35" s="126"/>
      <c r="L35" s="183"/>
      <c r="M35" s="127"/>
      <c r="N35" s="126"/>
      <c r="O35" s="126"/>
      <c r="P35" s="183"/>
      <c r="Q35" s="127"/>
      <c r="R35" s="126"/>
      <c r="S35" s="126"/>
      <c r="T35" s="183"/>
      <c r="U35" s="127"/>
      <c r="V35" s="126"/>
      <c r="W35" s="126"/>
      <c r="X35" s="183"/>
      <c r="Y35" s="127"/>
      <c r="Z35" s="126"/>
      <c r="AA35" s="126"/>
      <c r="AB35" s="183"/>
      <c r="AC35" s="127"/>
      <c r="AD35" s="126"/>
      <c r="AE35" s="126"/>
      <c r="AF35" s="183"/>
      <c r="AG35" s="127"/>
      <c r="AH35" s="126"/>
      <c r="AI35" s="126"/>
      <c r="AJ35" s="183"/>
      <c r="AK35" s="127"/>
      <c r="AL35" s="126"/>
      <c r="AM35" s="126"/>
      <c r="AN35" s="183"/>
      <c r="AO35" s="127"/>
      <c r="AP35" s="126"/>
      <c r="AQ35" s="126"/>
      <c r="AR35" s="183"/>
      <c r="AS35" s="127"/>
      <c r="AT35" s="126"/>
      <c r="AU35" s="126"/>
      <c r="AV35" s="183"/>
      <c r="AW35" s="127"/>
      <c r="AX35" s="126"/>
      <c r="AY35" s="126"/>
      <c r="AZ35" s="183"/>
      <c r="BA35" s="127"/>
      <c r="BB35" s="126"/>
      <c r="BC35" s="126"/>
      <c r="BD35" s="183"/>
      <c r="BE35" s="127"/>
      <c r="BF35" s="126"/>
      <c r="BG35" s="126"/>
      <c r="BH35" s="183"/>
      <c r="BI35" s="127"/>
      <c r="BJ35" s="126"/>
      <c r="BK35" s="126"/>
      <c r="BL35" s="183"/>
      <c r="BM35" s="127"/>
      <c r="BN35" s="126"/>
      <c r="BO35" s="126"/>
      <c r="BP35" s="183"/>
      <c r="BQ35" s="127"/>
      <c r="BR35" s="126"/>
      <c r="BS35" s="126"/>
      <c r="BT35" s="183"/>
      <c r="BU35" s="127"/>
      <c r="BV35" s="126"/>
      <c r="BW35" s="126"/>
      <c r="BX35" s="183"/>
      <c r="BY35" s="127"/>
      <c r="BZ35" s="126"/>
      <c r="CA35" s="126"/>
      <c r="CB35" s="183"/>
      <c r="CC35" s="127"/>
      <c r="CD35" s="126"/>
      <c r="CE35" s="126"/>
      <c r="CF35" s="183"/>
      <c r="CG35" s="127"/>
      <c r="CH35" s="126"/>
      <c r="CI35" s="126"/>
      <c r="CJ35" s="183"/>
      <c r="CK35" s="127"/>
      <c r="CL35" s="126"/>
      <c r="CM35" s="126"/>
      <c r="CN35" s="183"/>
      <c r="CO35" s="127"/>
      <c r="CP35" s="126"/>
      <c r="CQ35" s="126"/>
      <c r="CR35" s="183"/>
      <c r="CS35" s="127"/>
      <c r="CT35" s="126"/>
      <c r="CU35" s="126"/>
      <c r="CV35" s="183"/>
      <c r="CW35" s="127"/>
      <c r="CX35" s="126"/>
      <c r="CY35" s="126"/>
      <c r="CZ35" s="183"/>
      <c r="DA35" s="127"/>
      <c r="DB35" s="126"/>
      <c r="DC35" s="126"/>
      <c r="DD35" s="183"/>
      <c r="DE35" s="127"/>
      <c r="DF35" s="126"/>
      <c r="DG35" s="126"/>
      <c r="DH35" s="183"/>
      <c r="DI35" s="127"/>
      <c r="DJ35" s="126"/>
      <c r="DK35" s="126"/>
      <c r="DL35" s="183"/>
      <c r="DM35" s="127"/>
      <c r="DN35" s="126"/>
      <c r="DO35" s="126"/>
      <c r="DP35" s="183"/>
      <c r="DQ35" s="127"/>
      <c r="DR35" s="126"/>
      <c r="DS35" s="126"/>
      <c r="DT35" s="183"/>
      <c r="DU35" s="127"/>
      <c r="DV35" s="126"/>
      <c r="DW35" s="126"/>
      <c r="DX35" s="183"/>
      <c r="DY35" s="127"/>
      <c r="DZ35" s="126"/>
      <c r="EA35" s="126"/>
      <c r="EB35" s="183"/>
      <c r="EC35" s="127"/>
      <c r="ED35" s="126"/>
      <c r="EE35" s="126"/>
      <c r="EF35" s="183"/>
      <c r="EG35" s="127"/>
      <c r="EH35" s="126"/>
      <c r="EI35" s="126"/>
      <c r="EJ35" s="183"/>
      <c r="EK35" s="127"/>
      <c r="EL35" s="126"/>
      <c r="EM35" s="126"/>
      <c r="EN35" s="183"/>
      <c r="EO35" s="127"/>
      <c r="EP35" s="126"/>
      <c r="EQ35" s="126"/>
      <c r="ER35" s="183"/>
      <c r="ES35" s="127"/>
      <c r="ET35" s="126"/>
      <c r="EU35" s="126"/>
      <c r="EV35" s="183"/>
      <c r="EW35" s="127"/>
      <c r="EX35" s="126"/>
      <c r="EY35" s="126"/>
      <c r="EZ35" s="183"/>
      <c r="FA35" s="127"/>
      <c r="FB35" s="126"/>
      <c r="FC35" s="126"/>
      <c r="FD35" s="183"/>
      <c r="FE35" s="127"/>
      <c r="FF35" s="126"/>
      <c r="FG35" s="126"/>
      <c r="FH35" s="183"/>
      <c r="FI35" s="127"/>
      <c r="FJ35" s="126"/>
      <c r="FK35" s="126"/>
      <c r="FL35" s="183"/>
      <c r="FM35" s="127"/>
      <c r="FN35" s="126"/>
      <c r="FO35" s="126"/>
      <c r="FP35" s="183"/>
      <c r="FQ35" s="127"/>
      <c r="FR35" s="126"/>
      <c r="FS35" s="126"/>
      <c r="FT35" s="183"/>
      <c r="FU35" s="127"/>
      <c r="FV35" s="126"/>
      <c r="FW35" s="126"/>
      <c r="FX35" s="183"/>
      <c r="FY35" s="127"/>
      <c r="FZ35" s="126"/>
      <c r="GA35" s="126"/>
      <c r="GB35" s="183"/>
      <c r="GC35" s="127"/>
      <c r="GD35" s="126"/>
      <c r="GE35" s="126"/>
      <c r="GF35" s="183"/>
      <c r="GG35" s="127"/>
      <c r="GH35" s="126"/>
      <c r="GI35" s="126"/>
      <c r="GJ35" s="183"/>
      <c r="GK35" s="127"/>
      <c r="GL35" s="126"/>
      <c r="GM35" s="126"/>
      <c r="GN35" s="183"/>
      <c r="GO35" s="127"/>
      <c r="GP35" s="126"/>
      <c r="GQ35" s="126"/>
      <c r="GR35" s="183"/>
      <c r="GS35" s="127"/>
      <c r="GT35" s="126"/>
      <c r="GU35" s="126"/>
      <c r="GV35" s="183"/>
      <c r="GW35" s="127"/>
      <c r="GX35" s="126"/>
      <c r="GY35" s="126"/>
      <c r="GZ35" s="183"/>
      <c r="HA35" s="127"/>
      <c r="HB35" s="126"/>
      <c r="HC35" s="126"/>
      <c r="HD35" s="183"/>
      <c r="HE35" s="127"/>
      <c r="HF35" s="126"/>
      <c r="HG35" s="126"/>
      <c r="HH35" s="183"/>
      <c r="HI35" s="127"/>
      <c r="HJ35" s="126"/>
      <c r="HK35" s="126"/>
      <c r="HL35" s="183"/>
      <c r="HM35" s="127"/>
      <c r="HN35" s="126"/>
      <c r="HO35" s="126"/>
      <c r="HP35" s="183"/>
      <c r="HQ35" s="127"/>
      <c r="HR35" s="126"/>
      <c r="HS35" s="126"/>
      <c r="HT35" s="183"/>
      <c r="HU35" s="127"/>
      <c r="HV35" s="126"/>
      <c r="HW35" s="126"/>
      <c r="HX35" s="183"/>
      <c r="HY35" s="127"/>
      <c r="HZ35" s="126"/>
      <c r="IA35" s="126"/>
      <c r="IB35" s="183"/>
      <c r="IC35" s="127"/>
      <c r="ID35" s="126"/>
      <c r="IE35" s="126"/>
      <c r="IF35" s="183"/>
      <c r="IG35" s="127"/>
      <c r="IH35" s="126"/>
      <c r="II35" s="126"/>
      <c r="IJ35" s="183"/>
    </row>
    <row r="36" spans="1:244" s="118" customFormat="1">
      <c r="A36" s="113" t="s">
        <v>40</v>
      </c>
      <c r="B36" s="2"/>
      <c r="C36" s="2"/>
      <c r="D36" s="2"/>
    </row>
    <row r="37" spans="1:244" s="118" customFormat="1">
      <c r="A37" s="122" t="s">
        <v>68</v>
      </c>
      <c r="B37" s="117">
        <v>0</v>
      </c>
      <c r="C37" s="117">
        <v>0</v>
      </c>
      <c r="D37" s="178">
        <v>0</v>
      </c>
    </row>
    <row r="38" spans="1:244" s="118" customFormat="1">
      <c r="A38" s="122" t="s">
        <v>42</v>
      </c>
      <c r="B38" s="117">
        <v>18.05</v>
      </c>
      <c r="C38" s="117">
        <v>0.01</v>
      </c>
      <c r="D38" s="178">
        <v>1.541523744026565E-2</v>
      </c>
    </row>
    <row r="39" spans="1:244" s="118" customFormat="1">
      <c r="A39" s="122" t="s">
        <v>43</v>
      </c>
      <c r="B39" s="117">
        <v>0</v>
      </c>
      <c r="C39" s="117">
        <v>0</v>
      </c>
      <c r="D39" s="178">
        <v>0</v>
      </c>
    </row>
    <row r="40" spans="1:244" s="118" customFormat="1">
      <c r="A40" s="123" t="s">
        <v>44</v>
      </c>
      <c r="B40" s="124">
        <v>18.05</v>
      </c>
      <c r="C40" s="124">
        <v>0.01</v>
      </c>
      <c r="D40" s="182">
        <v>1.541523744026565E-2</v>
      </c>
      <c r="E40" s="127"/>
      <c r="F40" s="126"/>
      <c r="G40" s="126"/>
      <c r="H40" s="183"/>
      <c r="I40" s="127"/>
      <c r="J40" s="126"/>
      <c r="K40" s="126"/>
      <c r="L40" s="183"/>
      <c r="M40" s="127"/>
      <c r="N40" s="126"/>
      <c r="O40" s="126"/>
      <c r="P40" s="183"/>
      <c r="Q40" s="127"/>
      <c r="R40" s="126"/>
      <c r="S40" s="126"/>
      <c r="T40" s="183"/>
      <c r="U40" s="127"/>
      <c r="V40" s="126"/>
      <c r="W40" s="126"/>
      <c r="X40" s="183"/>
      <c r="Y40" s="127"/>
      <c r="Z40" s="126"/>
      <c r="AA40" s="126"/>
      <c r="AB40" s="183"/>
      <c r="AC40" s="127"/>
      <c r="AD40" s="126"/>
      <c r="AE40" s="126"/>
      <c r="AF40" s="183"/>
      <c r="AG40" s="127"/>
      <c r="AH40" s="126"/>
      <c r="AI40" s="126"/>
      <c r="AJ40" s="183"/>
      <c r="AK40" s="127"/>
      <c r="AL40" s="126"/>
      <c r="AM40" s="126"/>
      <c r="AN40" s="183"/>
      <c r="AO40" s="127"/>
      <c r="AP40" s="126"/>
      <c r="AQ40" s="126"/>
      <c r="AR40" s="183"/>
      <c r="AS40" s="127"/>
      <c r="AT40" s="126"/>
      <c r="AU40" s="126"/>
      <c r="AV40" s="183"/>
      <c r="AW40" s="127"/>
      <c r="AX40" s="126"/>
      <c r="AY40" s="126"/>
      <c r="AZ40" s="183"/>
      <c r="BA40" s="127"/>
      <c r="BB40" s="126"/>
      <c r="BC40" s="126"/>
      <c r="BD40" s="183"/>
      <c r="BE40" s="127"/>
      <c r="BF40" s="126"/>
      <c r="BG40" s="126"/>
      <c r="BH40" s="183"/>
      <c r="BI40" s="127"/>
      <c r="BJ40" s="126"/>
      <c r="BK40" s="126"/>
      <c r="BL40" s="183"/>
      <c r="BM40" s="127"/>
      <c r="BN40" s="126"/>
      <c r="BO40" s="126"/>
      <c r="BP40" s="183"/>
      <c r="BQ40" s="127"/>
      <c r="BR40" s="126"/>
      <c r="BS40" s="126"/>
      <c r="BT40" s="183"/>
      <c r="BU40" s="127"/>
      <c r="BV40" s="126"/>
      <c r="BW40" s="126"/>
      <c r="BX40" s="183"/>
      <c r="BY40" s="127"/>
      <c r="BZ40" s="126"/>
      <c r="CA40" s="126"/>
      <c r="CB40" s="183"/>
      <c r="CC40" s="127"/>
      <c r="CD40" s="126"/>
      <c r="CE40" s="126"/>
      <c r="CF40" s="183"/>
      <c r="CG40" s="127"/>
      <c r="CH40" s="126"/>
      <c r="CI40" s="126"/>
      <c r="CJ40" s="183"/>
      <c r="CK40" s="127"/>
      <c r="CL40" s="126"/>
      <c r="CM40" s="126"/>
      <c r="CN40" s="183"/>
      <c r="CO40" s="127"/>
      <c r="CP40" s="126"/>
      <c r="CQ40" s="126"/>
      <c r="CR40" s="183"/>
      <c r="CS40" s="127"/>
      <c r="CT40" s="126"/>
      <c r="CU40" s="126"/>
      <c r="CV40" s="183"/>
      <c r="CW40" s="127"/>
      <c r="CX40" s="126"/>
      <c r="CY40" s="126"/>
      <c r="CZ40" s="183"/>
      <c r="DA40" s="127"/>
      <c r="DB40" s="126"/>
      <c r="DC40" s="126"/>
      <c r="DD40" s="183"/>
      <c r="DE40" s="127"/>
      <c r="DF40" s="126"/>
      <c r="DG40" s="126"/>
      <c r="DH40" s="183"/>
      <c r="DI40" s="127"/>
      <c r="DJ40" s="126"/>
      <c r="DK40" s="126"/>
      <c r="DL40" s="183"/>
      <c r="DM40" s="127"/>
      <c r="DN40" s="126"/>
      <c r="DO40" s="126"/>
      <c r="DP40" s="183"/>
      <c r="DQ40" s="127"/>
      <c r="DR40" s="126"/>
      <c r="DS40" s="126"/>
      <c r="DT40" s="183"/>
      <c r="DU40" s="127"/>
      <c r="DV40" s="126"/>
      <c r="DW40" s="126"/>
      <c r="DX40" s="183"/>
      <c r="DY40" s="127"/>
      <c r="DZ40" s="126"/>
      <c r="EA40" s="126"/>
      <c r="EB40" s="183"/>
      <c r="EC40" s="127"/>
      <c r="ED40" s="126"/>
      <c r="EE40" s="126"/>
      <c r="EF40" s="183"/>
      <c r="EG40" s="127"/>
      <c r="EH40" s="126"/>
      <c r="EI40" s="126"/>
      <c r="EJ40" s="183"/>
      <c r="EK40" s="127"/>
      <c r="EL40" s="126"/>
      <c r="EM40" s="126"/>
      <c r="EN40" s="183"/>
      <c r="EO40" s="127"/>
      <c r="EP40" s="126"/>
      <c r="EQ40" s="126"/>
      <c r="ER40" s="183"/>
      <c r="ES40" s="127"/>
      <c r="ET40" s="126"/>
      <c r="EU40" s="126"/>
      <c r="EV40" s="183"/>
      <c r="EW40" s="127"/>
      <c r="EX40" s="126"/>
      <c r="EY40" s="126"/>
      <c r="EZ40" s="183"/>
      <c r="FA40" s="127"/>
      <c r="FB40" s="126"/>
      <c r="FC40" s="126"/>
      <c r="FD40" s="183"/>
      <c r="FE40" s="127"/>
      <c r="FF40" s="126"/>
      <c r="FG40" s="126"/>
      <c r="FH40" s="183"/>
      <c r="FI40" s="127"/>
      <c r="FJ40" s="126"/>
      <c r="FK40" s="126"/>
      <c r="FL40" s="183"/>
      <c r="FM40" s="127"/>
      <c r="FN40" s="126"/>
      <c r="FO40" s="126"/>
      <c r="FP40" s="183"/>
      <c r="FQ40" s="127"/>
      <c r="FR40" s="126"/>
      <c r="FS40" s="126"/>
      <c r="FT40" s="183"/>
      <c r="FU40" s="127"/>
      <c r="FV40" s="126"/>
      <c r="FW40" s="126"/>
      <c r="FX40" s="183"/>
      <c r="FY40" s="127"/>
      <c r="FZ40" s="126"/>
      <c r="GA40" s="126"/>
      <c r="GB40" s="183"/>
      <c r="GC40" s="127"/>
      <c r="GD40" s="126"/>
      <c r="GE40" s="126"/>
      <c r="GF40" s="183"/>
      <c r="GG40" s="127"/>
      <c r="GH40" s="126"/>
      <c r="GI40" s="126"/>
      <c r="GJ40" s="183"/>
      <c r="GK40" s="127"/>
      <c r="GL40" s="126"/>
      <c r="GM40" s="126"/>
      <c r="GN40" s="183"/>
      <c r="GO40" s="127"/>
      <c r="GP40" s="126"/>
      <c r="GQ40" s="126"/>
      <c r="GR40" s="183"/>
      <c r="GS40" s="127"/>
      <c r="GT40" s="126"/>
      <c r="GU40" s="126"/>
      <c r="GV40" s="183"/>
      <c r="GW40" s="127"/>
      <c r="GX40" s="126"/>
      <c r="GY40" s="126"/>
      <c r="GZ40" s="183"/>
      <c r="HA40" s="127"/>
      <c r="HB40" s="126"/>
      <c r="HC40" s="126"/>
      <c r="HD40" s="183"/>
      <c r="HE40" s="127"/>
      <c r="HF40" s="126"/>
      <c r="HG40" s="126"/>
      <c r="HH40" s="183"/>
      <c r="HI40" s="127"/>
      <c r="HJ40" s="126"/>
      <c r="HK40" s="126"/>
      <c r="HL40" s="183"/>
      <c r="HM40" s="127"/>
      <c r="HN40" s="126"/>
      <c r="HO40" s="126"/>
      <c r="HP40" s="183"/>
      <c r="HQ40" s="127"/>
      <c r="HR40" s="126"/>
      <c r="HS40" s="126"/>
      <c r="HT40" s="183"/>
      <c r="HU40" s="127"/>
      <c r="HV40" s="126"/>
      <c r="HW40" s="126"/>
      <c r="HX40" s="183"/>
      <c r="HY40" s="127"/>
      <c r="HZ40" s="126"/>
      <c r="IA40" s="126"/>
      <c r="IB40" s="183"/>
      <c r="IC40" s="127"/>
      <c r="ID40" s="126"/>
      <c r="IE40" s="126"/>
      <c r="IF40" s="183"/>
      <c r="IG40" s="127"/>
      <c r="IH40" s="126"/>
      <c r="II40" s="126"/>
      <c r="IJ40" s="183"/>
    </row>
    <row r="41" spans="1:244" s="118" customFormat="1">
      <c r="A41" s="184" t="s">
        <v>45</v>
      </c>
      <c r="B41" s="185">
        <v>94.377533362708093</v>
      </c>
      <c r="C41" s="185">
        <v>0.04</v>
      </c>
      <c r="D41" s="186">
        <v>8.0601223590733434E-2</v>
      </c>
      <c r="E41" s="126"/>
      <c r="F41" s="126"/>
      <c r="G41" s="127"/>
      <c r="H41" s="126"/>
      <c r="I41" s="126"/>
      <c r="J41" s="126"/>
      <c r="K41" s="127"/>
      <c r="L41" s="126"/>
      <c r="M41" s="126"/>
      <c r="N41" s="126"/>
      <c r="O41" s="127"/>
      <c r="P41" s="126"/>
      <c r="Q41" s="126"/>
      <c r="R41" s="126"/>
      <c r="S41" s="127"/>
      <c r="T41" s="126"/>
      <c r="U41" s="126"/>
      <c r="V41" s="126"/>
      <c r="W41" s="127"/>
      <c r="X41" s="126"/>
      <c r="Y41" s="126"/>
      <c r="Z41" s="126"/>
      <c r="AA41" s="127"/>
      <c r="AB41" s="126"/>
      <c r="AC41" s="126"/>
      <c r="AD41" s="126"/>
      <c r="AE41" s="127"/>
      <c r="AF41" s="126"/>
      <c r="AG41" s="126"/>
      <c r="AH41" s="126"/>
      <c r="AI41" s="127"/>
      <c r="AJ41" s="126"/>
      <c r="AK41" s="126"/>
      <c r="AL41" s="126"/>
      <c r="AM41" s="127"/>
      <c r="AN41" s="126"/>
      <c r="AO41" s="126"/>
      <c r="AP41" s="126"/>
      <c r="AQ41" s="127"/>
      <c r="AR41" s="126"/>
      <c r="AS41" s="126"/>
      <c r="AT41" s="126"/>
      <c r="AU41" s="127"/>
      <c r="AV41" s="126"/>
      <c r="AW41" s="126"/>
      <c r="AX41" s="126"/>
      <c r="AY41" s="127"/>
      <c r="AZ41" s="126"/>
      <c r="BA41" s="126"/>
      <c r="BB41" s="126"/>
      <c r="BC41" s="127"/>
      <c r="BD41" s="126"/>
      <c r="BE41" s="126"/>
      <c r="BF41" s="126"/>
      <c r="BG41" s="127"/>
      <c r="BH41" s="126"/>
      <c r="BI41" s="126"/>
      <c r="BJ41" s="126"/>
      <c r="BK41" s="127"/>
      <c r="BL41" s="126"/>
      <c r="BM41" s="126"/>
      <c r="BN41" s="126"/>
      <c r="BO41" s="127"/>
      <c r="BP41" s="126"/>
      <c r="BQ41" s="126"/>
      <c r="BR41" s="126"/>
      <c r="BS41" s="127"/>
      <c r="BT41" s="126"/>
      <c r="BU41" s="126"/>
      <c r="BV41" s="126"/>
      <c r="BW41" s="127"/>
      <c r="BX41" s="126"/>
      <c r="BY41" s="126"/>
      <c r="BZ41" s="126"/>
      <c r="CA41" s="127"/>
      <c r="CB41" s="126"/>
      <c r="CC41" s="126"/>
      <c r="CD41" s="126"/>
      <c r="CE41" s="127"/>
      <c r="CF41" s="126"/>
      <c r="CG41" s="126"/>
      <c r="CH41" s="126"/>
      <c r="CI41" s="127"/>
      <c r="CJ41" s="126"/>
      <c r="CK41" s="126"/>
      <c r="CL41" s="126"/>
      <c r="CM41" s="127"/>
      <c r="CN41" s="126"/>
      <c r="CO41" s="126"/>
      <c r="CP41" s="126"/>
      <c r="CQ41" s="127"/>
      <c r="CR41" s="126"/>
      <c r="CS41" s="126"/>
      <c r="CT41" s="126"/>
      <c r="CU41" s="127"/>
      <c r="CV41" s="126"/>
      <c r="CW41" s="126"/>
      <c r="CX41" s="126"/>
      <c r="CY41" s="127"/>
      <c r="CZ41" s="126"/>
      <c r="DA41" s="126"/>
      <c r="DB41" s="126"/>
      <c r="DC41" s="127"/>
      <c r="DD41" s="126"/>
      <c r="DE41" s="126"/>
      <c r="DF41" s="126"/>
      <c r="DG41" s="127"/>
      <c r="DH41" s="126"/>
      <c r="DI41" s="126"/>
      <c r="DJ41" s="126"/>
      <c r="DK41" s="127"/>
      <c r="DL41" s="126"/>
      <c r="DM41" s="126"/>
      <c r="DN41" s="126"/>
      <c r="DO41" s="127"/>
      <c r="DP41" s="126"/>
      <c r="DQ41" s="126"/>
      <c r="DR41" s="126"/>
      <c r="DS41" s="127"/>
      <c r="DT41" s="126"/>
      <c r="DU41" s="126"/>
      <c r="DV41" s="126"/>
      <c r="DW41" s="127"/>
      <c r="DX41" s="126"/>
      <c r="DY41" s="126"/>
      <c r="DZ41" s="126"/>
      <c r="EA41" s="127"/>
      <c r="EB41" s="126"/>
      <c r="EC41" s="126"/>
      <c r="ED41" s="126"/>
      <c r="EE41" s="127"/>
      <c r="EF41" s="126"/>
      <c r="EG41" s="126"/>
      <c r="EH41" s="126"/>
      <c r="EI41" s="127"/>
      <c r="EJ41" s="126"/>
      <c r="EK41" s="126"/>
      <c r="EL41" s="126"/>
      <c r="EM41" s="127"/>
      <c r="EN41" s="126"/>
      <c r="EO41" s="126"/>
      <c r="EP41" s="126"/>
      <c r="EQ41" s="127"/>
      <c r="ER41" s="126"/>
      <c r="ES41" s="126"/>
      <c r="ET41" s="126"/>
      <c r="EU41" s="127"/>
      <c r="EV41" s="126"/>
      <c r="EW41" s="126"/>
      <c r="EX41" s="126"/>
      <c r="EY41" s="127"/>
      <c r="EZ41" s="126"/>
      <c r="FA41" s="126"/>
      <c r="FB41" s="126"/>
      <c r="FC41" s="127"/>
      <c r="FD41" s="126"/>
      <c r="FE41" s="126"/>
      <c r="FF41" s="126"/>
      <c r="FG41" s="127"/>
      <c r="FH41" s="126"/>
      <c r="FI41" s="126"/>
      <c r="FJ41" s="126"/>
      <c r="FK41" s="127"/>
      <c r="FL41" s="126"/>
      <c r="FM41" s="126"/>
      <c r="FN41" s="126"/>
      <c r="FO41" s="127"/>
      <c r="FP41" s="126"/>
      <c r="FQ41" s="126"/>
      <c r="FR41" s="126"/>
      <c r="FS41" s="127"/>
      <c r="FT41" s="126"/>
      <c r="FU41" s="126"/>
      <c r="FV41" s="126"/>
      <c r="FW41" s="127"/>
      <c r="FX41" s="126"/>
      <c r="FY41" s="126"/>
      <c r="FZ41" s="126"/>
      <c r="GA41" s="127"/>
      <c r="GB41" s="126"/>
      <c r="GC41" s="126"/>
      <c r="GD41" s="126"/>
      <c r="GE41" s="127"/>
      <c r="GF41" s="126"/>
      <c r="GG41" s="126"/>
      <c r="GH41" s="126"/>
      <c r="GI41" s="127"/>
      <c r="GJ41" s="126"/>
      <c r="GK41" s="126"/>
      <c r="GL41" s="126"/>
      <c r="GM41" s="127"/>
      <c r="GN41" s="126"/>
      <c r="GO41" s="126"/>
      <c r="GP41" s="126"/>
      <c r="GQ41" s="127"/>
      <c r="GR41" s="126"/>
      <c r="GS41" s="126"/>
      <c r="GT41" s="126"/>
      <c r="GU41" s="127"/>
      <c r="GV41" s="126"/>
      <c r="GW41" s="126"/>
      <c r="GX41" s="126"/>
      <c r="GY41" s="127"/>
      <c r="GZ41" s="126"/>
      <c r="HA41" s="126"/>
      <c r="HB41" s="126"/>
      <c r="HC41" s="127"/>
      <c r="HD41" s="126"/>
      <c r="HE41" s="126"/>
      <c r="HF41" s="126"/>
      <c r="HG41" s="127"/>
      <c r="HH41" s="126"/>
      <c r="HI41" s="126"/>
      <c r="HJ41" s="126"/>
      <c r="HK41" s="127"/>
      <c r="HL41" s="126"/>
      <c r="HM41" s="126"/>
      <c r="HN41" s="126"/>
      <c r="HO41" s="127"/>
      <c r="HP41" s="126"/>
      <c r="HQ41" s="126"/>
      <c r="HR41" s="126"/>
      <c r="HS41" s="127"/>
      <c r="HT41" s="126"/>
      <c r="HU41" s="126"/>
      <c r="HV41" s="126"/>
      <c r="HW41" s="127"/>
      <c r="HX41" s="126"/>
      <c r="HY41" s="126"/>
      <c r="HZ41" s="126"/>
      <c r="IA41" s="127"/>
      <c r="IB41" s="126"/>
      <c r="IC41" s="126"/>
      <c r="ID41" s="126"/>
      <c r="IE41" s="127"/>
      <c r="IF41" s="126"/>
      <c r="IG41" s="126"/>
      <c r="IH41" s="126"/>
    </row>
    <row r="42" spans="1:244" s="125" customFormat="1">
      <c r="A42" s="179" t="s">
        <v>46</v>
      </c>
      <c r="B42" s="180">
        <v>1166.5295367364174</v>
      </c>
      <c r="C42" s="180">
        <v>0.42000000000000004</v>
      </c>
      <c r="D42" s="181">
        <v>0.9962509578878096</v>
      </c>
    </row>
    <row r="43" spans="1:244" s="118" customFormat="1">
      <c r="A43" s="113" t="s">
        <v>135</v>
      </c>
      <c r="B43" s="2"/>
      <c r="C43" s="2"/>
      <c r="D43" s="2"/>
    </row>
    <row r="44" spans="1:244" s="118" customFormat="1">
      <c r="A44" s="110" t="s">
        <v>209</v>
      </c>
      <c r="B44" s="117">
        <v>0</v>
      </c>
      <c r="C44" s="117">
        <v>0</v>
      </c>
      <c r="D44" s="178">
        <v>0</v>
      </c>
    </row>
    <row r="45" spans="1:244" s="118" customFormat="1">
      <c r="A45" s="110" t="s">
        <v>323</v>
      </c>
      <c r="B45" s="117">
        <v>2.2898260008812428</v>
      </c>
      <c r="C45" s="117">
        <v>0</v>
      </c>
      <c r="D45" s="178">
        <v>1.9555795845140329E-3</v>
      </c>
    </row>
    <row r="46" spans="1:244" s="118" customFormat="1">
      <c r="A46" s="110" t="s">
        <v>210</v>
      </c>
      <c r="B46" s="117">
        <v>2.1</v>
      </c>
      <c r="C46" s="117">
        <v>0</v>
      </c>
      <c r="D46" s="178">
        <v>1.793462527676336E-3</v>
      </c>
    </row>
    <row r="47" spans="1:244" s="118" customFormat="1">
      <c r="A47" s="123" t="s">
        <v>211</v>
      </c>
      <c r="B47" s="124">
        <v>4.3898260008812429</v>
      </c>
      <c r="C47" s="124">
        <v>0</v>
      </c>
      <c r="D47" s="182">
        <v>3.7490421121903691E-3</v>
      </c>
      <c r="E47" s="127"/>
      <c r="F47" s="126"/>
      <c r="G47" s="126"/>
      <c r="H47" s="183"/>
      <c r="I47" s="127"/>
      <c r="J47" s="126"/>
      <c r="K47" s="126"/>
      <c r="L47" s="183"/>
      <c r="M47" s="127"/>
      <c r="N47" s="126"/>
      <c r="O47" s="126"/>
      <c r="P47" s="183"/>
      <c r="Q47" s="127"/>
      <c r="R47" s="126"/>
      <c r="S47" s="126"/>
      <c r="T47" s="183"/>
      <c r="U47" s="127"/>
      <c r="V47" s="126"/>
      <c r="W47" s="126"/>
      <c r="X47" s="183"/>
      <c r="Y47" s="127"/>
      <c r="Z47" s="126"/>
      <c r="AA47" s="126"/>
      <c r="AB47" s="183"/>
      <c r="AC47" s="127"/>
      <c r="AD47" s="126"/>
      <c r="AE47" s="126"/>
      <c r="AF47" s="183"/>
      <c r="AG47" s="127"/>
      <c r="AH47" s="126"/>
      <c r="AI47" s="126"/>
      <c r="AJ47" s="183"/>
      <c r="AK47" s="127"/>
      <c r="AL47" s="126"/>
      <c r="AM47" s="126"/>
      <c r="AN47" s="183"/>
      <c r="AO47" s="127"/>
      <c r="AP47" s="126"/>
      <c r="AQ47" s="126"/>
      <c r="AR47" s="183"/>
      <c r="AS47" s="127"/>
      <c r="AT47" s="126"/>
      <c r="AU47" s="126"/>
      <c r="AV47" s="183"/>
      <c r="AW47" s="127"/>
      <c r="AX47" s="126"/>
      <c r="AY47" s="126"/>
      <c r="AZ47" s="183"/>
      <c r="BA47" s="127"/>
      <c r="BB47" s="126"/>
      <c r="BC47" s="126"/>
      <c r="BD47" s="183"/>
      <c r="BE47" s="127"/>
      <c r="BF47" s="126"/>
      <c r="BG47" s="126"/>
      <c r="BH47" s="183"/>
      <c r="BI47" s="127"/>
      <c r="BJ47" s="126"/>
      <c r="BK47" s="126"/>
      <c r="BL47" s="183"/>
      <c r="BM47" s="127"/>
      <c r="BN47" s="126"/>
      <c r="BO47" s="126"/>
      <c r="BP47" s="183"/>
      <c r="BQ47" s="127"/>
      <c r="BR47" s="126"/>
      <c r="BS47" s="126"/>
      <c r="BT47" s="183"/>
      <c r="BU47" s="127"/>
      <c r="BV47" s="126"/>
      <c r="BW47" s="126"/>
      <c r="BX47" s="183"/>
      <c r="BY47" s="127"/>
      <c r="BZ47" s="126"/>
      <c r="CA47" s="126"/>
      <c r="CB47" s="183"/>
      <c r="CC47" s="127"/>
      <c r="CD47" s="126"/>
      <c r="CE47" s="126"/>
      <c r="CF47" s="183"/>
      <c r="CG47" s="127"/>
      <c r="CH47" s="126"/>
      <c r="CI47" s="126"/>
      <c r="CJ47" s="183"/>
      <c r="CK47" s="127"/>
      <c r="CL47" s="126"/>
      <c r="CM47" s="126"/>
      <c r="CN47" s="183"/>
      <c r="CO47" s="127"/>
      <c r="CP47" s="126"/>
      <c r="CQ47" s="126"/>
      <c r="CR47" s="183"/>
      <c r="CS47" s="127"/>
      <c r="CT47" s="126"/>
      <c r="CU47" s="126"/>
      <c r="CV47" s="183"/>
      <c r="CW47" s="127"/>
      <c r="CX47" s="126"/>
      <c r="CY47" s="126"/>
      <c r="CZ47" s="183"/>
      <c r="DA47" s="127"/>
      <c r="DB47" s="126"/>
      <c r="DC47" s="126"/>
      <c r="DD47" s="183"/>
      <c r="DE47" s="127"/>
      <c r="DF47" s="126"/>
      <c r="DG47" s="126"/>
      <c r="DH47" s="183"/>
      <c r="DI47" s="127"/>
      <c r="DJ47" s="126"/>
      <c r="DK47" s="126"/>
      <c r="DL47" s="183"/>
      <c r="DM47" s="127"/>
      <c r="DN47" s="126"/>
      <c r="DO47" s="126"/>
      <c r="DP47" s="183"/>
      <c r="DQ47" s="127"/>
      <c r="DR47" s="126"/>
      <c r="DS47" s="126"/>
      <c r="DT47" s="183"/>
      <c r="DU47" s="127"/>
      <c r="DV47" s="126"/>
      <c r="DW47" s="126"/>
      <c r="DX47" s="183"/>
      <c r="DY47" s="127"/>
      <c r="DZ47" s="126"/>
      <c r="EA47" s="126"/>
      <c r="EB47" s="183"/>
      <c r="EC47" s="127"/>
      <c r="ED47" s="126"/>
      <c r="EE47" s="126"/>
      <c r="EF47" s="183"/>
      <c r="EG47" s="127"/>
      <c r="EH47" s="126"/>
      <c r="EI47" s="126"/>
      <c r="EJ47" s="183"/>
      <c r="EK47" s="127"/>
      <c r="EL47" s="126"/>
      <c r="EM47" s="126"/>
      <c r="EN47" s="183"/>
      <c r="EO47" s="127"/>
      <c r="EP47" s="126"/>
      <c r="EQ47" s="126"/>
      <c r="ER47" s="183"/>
      <c r="ES47" s="127"/>
      <c r="ET47" s="126"/>
      <c r="EU47" s="126"/>
      <c r="EV47" s="183"/>
      <c r="EW47" s="127"/>
      <c r="EX47" s="126"/>
      <c r="EY47" s="126"/>
      <c r="EZ47" s="183"/>
      <c r="FA47" s="127"/>
      <c r="FB47" s="126"/>
      <c r="FC47" s="126"/>
      <c r="FD47" s="183"/>
      <c r="FE47" s="127"/>
      <c r="FF47" s="126"/>
      <c r="FG47" s="126"/>
      <c r="FH47" s="183"/>
      <c r="FI47" s="127"/>
      <c r="FJ47" s="126"/>
      <c r="FK47" s="126"/>
      <c r="FL47" s="183"/>
      <c r="FM47" s="127"/>
      <c r="FN47" s="126"/>
      <c r="FO47" s="126"/>
      <c r="FP47" s="183"/>
      <c r="FQ47" s="127"/>
      <c r="FR47" s="126"/>
      <c r="FS47" s="126"/>
      <c r="FT47" s="183"/>
      <c r="FU47" s="127"/>
      <c r="FV47" s="126"/>
      <c r="FW47" s="126"/>
      <c r="FX47" s="183"/>
      <c r="FY47" s="127"/>
      <c r="FZ47" s="126"/>
      <c r="GA47" s="126"/>
      <c r="GB47" s="183"/>
      <c r="GC47" s="127"/>
      <c r="GD47" s="126"/>
      <c r="GE47" s="126"/>
      <c r="GF47" s="183"/>
      <c r="GG47" s="127"/>
      <c r="GH47" s="126"/>
      <c r="GI47" s="126"/>
      <c r="GJ47" s="183"/>
      <c r="GK47" s="127"/>
      <c r="GL47" s="126"/>
      <c r="GM47" s="126"/>
      <c r="GN47" s="183"/>
      <c r="GO47" s="127"/>
      <c r="GP47" s="126"/>
      <c r="GQ47" s="126"/>
      <c r="GR47" s="183"/>
      <c r="GS47" s="127"/>
      <c r="GT47" s="126"/>
      <c r="GU47" s="126"/>
      <c r="GV47" s="183"/>
      <c r="GW47" s="127"/>
      <c r="GX47" s="126"/>
      <c r="GY47" s="126"/>
      <c r="GZ47" s="183"/>
      <c r="HA47" s="127"/>
      <c r="HB47" s="126"/>
      <c r="HC47" s="126"/>
      <c r="HD47" s="183"/>
      <c r="HE47" s="127"/>
      <c r="HF47" s="126"/>
      <c r="HG47" s="126"/>
      <c r="HH47" s="183"/>
      <c r="HI47" s="127"/>
      <c r="HJ47" s="126"/>
      <c r="HK47" s="126"/>
      <c r="HL47" s="183"/>
      <c r="HM47" s="127"/>
      <c r="HN47" s="126"/>
      <c r="HO47" s="126"/>
      <c r="HP47" s="183"/>
      <c r="HQ47" s="127"/>
      <c r="HR47" s="126"/>
      <c r="HS47" s="126"/>
      <c r="HT47" s="183"/>
      <c r="HU47" s="127"/>
      <c r="HV47" s="126"/>
      <c r="HW47" s="126"/>
      <c r="HX47" s="183"/>
      <c r="HY47" s="127"/>
      <c r="HZ47" s="126"/>
      <c r="IA47" s="126"/>
      <c r="IB47" s="183"/>
      <c r="IC47" s="127"/>
      <c r="ID47" s="126"/>
      <c r="IE47" s="126"/>
      <c r="IF47" s="183"/>
      <c r="IG47" s="127"/>
      <c r="IH47" s="126"/>
      <c r="II47" s="126"/>
      <c r="IJ47" s="183"/>
    </row>
    <row r="48" spans="1:244" s="19" customFormat="1" ht="13.5" thickBot="1">
      <c r="A48" s="130" t="s">
        <v>194</v>
      </c>
      <c r="B48" s="131">
        <v>1170.9193627372986</v>
      </c>
      <c r="C48" s="131">
        <v>0.42000000000000004</v>
      </c>
      <c r="D48" s="187">
        <v>1</v>
      </c>
    </row>
    <row r="49" spans="1:4">
      <c r="A49" s="133" t="str">
        <f>[5]Custeio!A83</f>
        <v>Elaboração: CONAB/DIPAI/SUINF/GECUP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0</v>
      </c>
      <c r="B1" s="1"/>
      <c r="C1" s="1"/>
      <c r="D1" s="1"/>
    </row>
    <row r="2" spans="1:4">
      <c r="A2" s="108" t="s">
        <v>384</v>
      </c>
      <c r="B2" s="1"/>
      <c r="C2" s="1"/>
      <c r="D2" s="1"/>
    </row>
    <row r="3" spans="1:4">
      <c r="A3" s="108" t="s">
        <v>385</v>
      </c>
      <c r="B3" s="1"/>
      <c r="C3" s="1"/>
      <c r="D3" s="1"/>
    </row>
    <row r="4" spans="1:4">
      <c r="A4" s="108" t="s">
        <v>388</v>
      </c>
      <c r="B4" s="1"/>
      <c r="C4" s="1"/>
      <c r="D4" s="1"/>
    </row>
    <row r="5" spans="1:4">
      <c r="A5" s="108" t="s">
        <v>380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174"/>
      <c r="B7" s="175" t="s">
        <v>5</v>
      </c>
      <c r="C7" s="192">
        <v>40664</v>
      </c>
      <c r="D7" s="177" t="s">
        <v>6</v>
      </c>
    </row>
    <row r="8" spans="1:4">
      <c r="A8" s="113" t="s">
        <v>7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12</v>
      </c>
      <c r="B10" s="193"/>
      <c r="C10" s="194"/>
      <c r="D10" s="194"/>
    </row>
    <row r="11" spans="1:4">
      <c r="A11" s="110" t="s">
        <v>13</v>
      </c>
      <c r="B11" s="193">
        <v>1000</v>
      </c>
      <c r="C11" s="193">
        <v>0.36</v>
      </c>
      <c r="D11" s="193">
        <v>0.82436409251792442</v>
      </c>
    </row>
    <row r="12" spans="1:4">
      <c r="A12" s="110" t="s">
        <v>58</v>
      </c>
      <c r="B12" s="193">
        <v>32.700000000000003</v>
      </c>
      <c r="C12" s="193">
        <v>0.02</v>
      </c>
      <c r="D12" s="193">
        <v>2.695670582533613E-2</v>
      </c>
    </row>
    <row r="13" spans="1:4">
      <c r="A13" s="110" t="s">
        <v>59</v>
      </c>
      <c r="B13" s="193">
        <v>51.64</v>
      </c>
      <c r="C13" s="193">
        <v>0.02</v>
      </c>
      <c r="D13" s="193">
        <v>4.2570161737625616E-2</v>
      </c>
    </row>
    <row r="14" spans="1:4">
      <c r="A14" s="110" t="s">
        <v>60</v>
      </c>
      <c r="B14" s="193">
        <v>0</v>
      </c>
      <c r="C14" s="193">
        <v>0</v>
      </c>
      <c r="D14" s="193">
        <v>0</v>
      </c>
    </row>
    <row r="15" spans="1:4">
      <c r="A15" s="179" t="s">
        <v>18</v>
      </c>
      <c r="B15" s="195">
        <v>1084.3399999999999</v>
      </c>
      <c r="C15" s="195">
        <v>0.4</v>
      </c>
      <c r="D15" s="195">
        <v>0.8938909600808862</v>
      </c>
    </row>
    <row r="16" spans="1:4">
      <c r="A16" s="121" t="s">
        <v>19</v>
      </c>
      <c r="B16" s="194">
        <v>0</v>
      </c>
      <c r="C16" s="194">
        <v>0</v>
      </c>
      <c r="D16" s="194"/>
    </row>
    <row r="17" spans="1:6">
      <c r="A17" s="122" t="s">
        <v>20</v>
      </c>
      <c r="B17" s="193">
        <v>0</v>
      </c>
      <c r="C17" s="193">
        <v>0</v>
      </c>
      <c r="D17" s="193">
        <v>0</v>
      </c>
    </row>
    <row r="18" spans="1:6">
      <c r="A18" s="122" t="s">
        <v>21</v>
      </c>
      <c r="B18" s="193">
        <v>0</v>
      </c>
      <c r="C18" s="193">
        <v>0</v>
      </c>
      <c r="D18" s="193">
        <v>0</v>
      </c>
    </row>
    <row r="19" spans="1:6">
      <c r="A19" s="122" t="s">
        <v>61</v>
      </c>
      <c r="B19" s="193">
        <v>0</v>
      </c>
      <c r="C19" s="193">
        <v>0</v>
      </c>
      <c r="D19" s="193">
        <v>0</v>
      </c>
    </row>
    <row r="20" spans="1:6">
      <c r="A20" s="122" t="s">
        <v>62</v>
      </c>
      <c r="B20" s="193">
        <v>0</v>
      </c>
      <c r="C20" s="193">
        <v>0</v>
      </c>
      <c r="D20" s="193">
        <v>0</v>
      </c>
    </row>
    <row r="21" spans="1:6">
      <c r="A21" s="122" t="s">
        <v>63</v>
      </c>
      <c r="B21" s="193">
        <v>0</v>
      </c>
      <c r="C21" s="193">
        <v>0</v>
      </c>
      <c r="D21" s="193">
        <v>0</v>
      </c>
    </row>
    <row r="22" spans="1:6">
      <c r="A22" s="122" t="s">
        <v>64</v>
      </c>
      <c r="B22" s="193">
        <v>0</v>
      </c>
      <c r="C22" s="193">
        <v>0</v>
      </c>
      <c r="D22" s="193">
        <v>0</v>
      </c>
    </row>
    <row r="23" spans="1:6">
      <c r="A23" s="122" t="s">
        <v>65</v>
      </c>
      <c r="B23" s="193">
        <v>0</v>
      </c>
      <c r="C23" s="193">
        <v>0</v>
      </c>
      <c r="D23" s="193">
        <v>0</v>
      </c>
    </row>
    <row r="24" spans="1:6">
      <c r="A24" s="122" t="s">
        <v>66</v>
      </c>
      <c r="B24" s="193">
        <v>0</v>
      </c>
      <c r="C24" s="193">
        <v>0</v>
      </c>
      <c r="D24" s="193">
        <v>0</v>
      </c>
    </row>
    <row r="25" spans="1:6">
      <c r="A25" s="123" t="s">
        <v>29</v>
      </c>
      <c r="B25" s="196">
        <v>0</v>
      </c>
      <c r="C25" s="196">
        <v>0</v>
      </c>
      <c r="D25" s="196">
        <v>0</v>
      </c>
    </row>
    <row r="26" spans="1:6" s="118" customFormat="1">
      <c r="A26" s="113" t="s">
        <v>30</v>
      </c>
      <c r="B26" s="194">
        <v>0</v>
      </c>
      <c r="C26" s="194">
        <v>0</v>
      </c>
      <c r="D26" s="194"/>
      <c r="E26" s="2"/>
      <c r="F26" s="2"/>
    </row>
    <row r="27" spans="1:6" s="118" customFormat="1">
      <c r="A27" s="122" t="s">
        <v>31</v>
      </c>
      <c r="B27" s="193">
        <v>18.859000632610904</v>
      </c>
      <c r="C27" s="193">
        <v>0.01</v>
      </c>
      <c r="D27" s="193">
        <v>1.554668294229725E-2</v>
      </c>
      <c r="E27" s="2"/>
      <c r="F27" s="2"/>
    </row>
    <row r="28" spans="1:6" s="118" customFormat="1">
      <c r="A28" s="110" t="s">
        <v>32</v>
      </c>
      <c r="B28" s="193">
        <v>18.859000632610904</v>
      </c>
      <c r="C28" s="193">
        <v>0.01</v>
      </c>
      <c r="D28" s="193">
        <v>1.554668294229725E-2</v>
      </c>
      <c r="E28" s="2"/>
      <c r="F28" s="2"/>
    </row>
    <row r="29" spans="1:6" s="125" customFormat="1">
      <c r="A29" s="179" t="s">
        <v>33</v>
      </c>
      <c r="B29" s="195">
        <v>1103.1990006326112</v>
      </c>
      <c r="C29" s="195">
        <v>0.41</v>
      </c>
      <c r="D29" s="195">
        <v>0.90943764302318364</v>
      </c>
      <c r="E29" s="2"/>
      <c r="F29" s="2"/>
    </row>
    <row r="30" spans="1:6" s="118" customFormat="1">
      <c r="A30" s="113" t="s">
        <v>34</v>
      </c>
      <c r="B30" s="194">
        <v>0</v>
      </c>
      <c r="C30" s="194">
        <v>0</v>
      </c>
      <c r="D30" s="194"/>
      <c r="E30" s="2"/>
      <c r="F30" s="2"/>
    </row>
    <row r="31" spans="1:6" s="118" customFormat="1">
      <c r="A31" s="110" t="s">
        <v>35</v>
      </c>
      <c r="B31" s="193">
        <v>0</v>
      </c>
      <c r="C31" s="193">
        <v>0</v>
      </c>
      <c r="D31" s="193">
        <v>0</v>
      </c>
    </row>
    <row r="32" spans="1:6" s="118" customFormat="1">
      <c r="A32" s="110" t="s">
        <v>36</v>
      </c>
      <c r="B32" s="193">
        <v>0</v>
      </c>
      <c r="C32" s="193">
        <v>0</v>
      </c>
      <c r="D32" s="193">
        <v>0</v>
      </c>
    </row>
    <row r="33" spans="1:241" s="118" customFormat="1">
      <c r="A33" s="122" t="s">
        <v>37</v>
      </c>
      <c r="B33" s="193">
        <v>90.567231530068426</v>
      </c>
      <c r="C33" s="193">
        <v>0.03</v>
      </c>
      <c r="D33" s="193">
        <v>7.4660373632145602E-2</v>
      </c>
    </row>
    <row r="34" spans="1:241" s="118" customFormat="1">
      <c r="A34" s="123" t="s">
        <v>39</v>
      </c>
      <c r="B34" s="196">
        <v>90.567231530068426</v>
      </c>
      <c r="C34" s="196">
        <v>0.03</v>
      </c>
      <c r="D34" s="196">
        <v>7.4660373632145602E-2</v>
      </c>
      <c r="E34" s="126"/>
      <c r="F34" s="183"/>
      <c r="G34" s="126"/>
      <c r="H34" s="126"/>
      <c r="I34" s="183"/>
      <c r="J34" s="127"/>
      <c r="K34" s="126"/>
      <c r="L34" s="126"/>
      <c r="M34" s="183"/>
      <c r="N34" s="127"/>
      <c r="O34" s="126"/>
      <c r="P34" s="126"/>
      <c r="Q34" s="183"/>
      <c r="R34" s="127"/>
      <c r="S34" s="126"/>
      <c r="T34" s="126"/>
      <c r="U34" s="183"/>
      <c r="V34" s="127"/>
      <c r="W34" s="126"/>
      <c r="X34" s="126"/>
      <c r="Y34" s="183"/>
      <c r="Z34" s="127"/>
      <c r="AA34" s="126"/>
      <c r="AB34" s="126"/>
      <c r="AC34" s="183"/>
      <c r="AD34" s="127"/>
      <c r="AE34" s="126"/>
      <c r="AF34" s="126"/>
      <c r="AG34" s="183"/>
      <c r="AH34" s="127"/>
      <c r="AI34" s="126"/>
      <c r="AJ34" s="126"/>
      <c r="AK34" s="183"/>
      <c r="AL34" s="127"/>
      <c r="AM34" s="126"/>
      <c r="AN34" s="126"/>
      <c r="AO34" s="183"/>
      <c r="AP34" s="127"/>
      <c r="AQ34" s="126"/>
      <c r="AR34" s="126"/>
      <c r="AS34" s="183"/>
      <c r="AT34" s="127"/>
      <c r="AU34" s="126"/>
      <c r="AV34" s="126"/>
      <c r="AW34" s="183"/>
      <c r="AX34" s="127"/>
      <c r="AY34" s="126"/>
      <c r="AZ34" s="126"/>
      <c r="BA34" s="183"/>
      <c r="BB34" s="127"/>
      <c r="BC34" s="126"/>
      <c r="BD34" s="126"/>
      <c r="BE34" s="183"/>
      <c r="BF34" s="127"/>
      <c r="BG34" s="126"/>
      <c r="BH34" s="126"/>
      <c r="BI34" s="183"/>
      <c r="BJ34" s="127"/>
      <c r="BK34" s="126"/>
      <c r="BL34" s="126"/>
      <c r="BM34" s="183"/>
      <c r="BN34" s="127"/>
      <c r="BO34" s="126"/>
      <c r="BP34" s="126"/>
      <c r="BQ34" s="183"/>
      <c r="BR34" s="127"/>
      <c r="BS34" s="126"/>
      <c r="BT34" s="126"/>
      <c r="BU34" s="183"/>
      <c r="BV34" s="127"/>
      <c r="BW34" s="126"/>
      <c r="BX34" s="126"/>
      <c r="BY34" s="183"/>
      <c r="BZ34" s="127"/>
      <c r="CA34" s="126"/>
      <c r="CB34" s="126"/>
      <c r="CC34" s="183"/>
      <c r="CD34" s="127"/>
      <c r="CE34" s="126"/>
      <c r="CF34" s="126"/>
      <c r="CG34" s="183"/>
      <c r="CH34" s="127"/>
      <c r="CI34" s="126"/>
      <c r="CJ34" s="126"/>
      <c r="CK34" s="183"/>
      <c r="CL34" s="127"/>
      <c r="CM34" s="126"/>
      <c r="CN34" s="126"/>
      <c r="CO34" s="183"/>
      <c r="CP34" s="127"/>
      <c r="CQ34" s="126"/>
      <c r="CR34" s="126"/>
      <c r="CS34" s="183"/>
      <c r="CT34" s="127"/>
      <c r="CU34" s="126"/>
      <c r="CV34" s="126"/>
      <c r="CW34" s="183"/>
      <c r="CX34" s="127"/>
      <c r="CY34" s="126"/>
      <c r="CZ34" s="126"/>
      <c r="DA34" s="183"/>
      <c r="DB34" s="127"/>
      <c r="DC34" s="126"/>
      <c r="DD34" s="126"/>
      <c r="DE34" s="183"/>
      <c r="DF34" s="127"/>
      <c r="DG34" s="126"/>
      <c r="DH34" s="126"/>
      <c r="DI34" s="183"/>
      <c r="DJ34" s="127"/>
      <c r="DK34" s="126"/>
      <c r="DL34" s="126"/>
      <c r="DM34" s="183"/>
      <c r="DN34" s="127"/>
      <c r="DO34" s="126"/>
      <c r="DP34" s="126"/>
      <c r="DQ34" s="183"/>
      <c r="DR34" s="127"/>
      <c r="DS34" s="126"/>
      <c r="DT34" s="126"/>
      <c r="DU34" s="183"/>
      <c r="DV34" s="127"/>
      <c r="DW34" s="126"/>
      <c r="DX34" s="126"/>
      <c r="DY34" s="183"/>
      <c r="DZ34" s="127"/>
      <c r="EA34" s="126"/>
      <c r="EB34" s="126"/>
      <c r="EC34" s="183"/>
      <c r="ED34" s="127"/>
      <c r="EE34" s="126"/>
      <c r="EF34" s="126"/>
      <c r="EG34" s="183"/>
      <c r="EH34" s="127"/>
      <c r="EI34" s="126"/>
      <c r="EJ34" s="126"/>
      <c r="EK34" s="183"/>
      <c r="EL34" s="127"/>
      <c r="EM34" s="126"/>
      <c r="EN34" s="126"/>
      <c r="EO34" s="183"/>
      <c r="EP34" s="127"/>
      <c r="EQ34" s="126"/>
      <c r="ER34" s="126"/>
      <c r="ES34" s="183"/>
      <c r="ET34" s="127"/>
      <c r="EU34" s="126"/>
      <c r="EV34" s="126"/>
      <c r="EW34" s="183"/>
      <c r="EX34" s="127"/>
      <c r="EY34" s="126"/>
      <c r="EZ34" s="126"/>
      <c r="FA34" s="183"/>
      <c r="FB34" s="127"/>
      <c r="FC34" s="126"/>
      <c r="FD34" s="126"/>
      <c r="FE34" s="183"/>
      <c r="FF34" s="127"/>
      <c r="FG34" s="126"/>
      <c r="FH34" s="126"/>
      <c r="FI34" s="183"/>
      <c r="FJ34" s="127"/>
      <c r="FK34" s="126"/>
      <c r="FL34" s="126"/>
      <c r="FM34" s="183"/>
      <c r="FN34" s="127"/>
      <c r="FO34" s="126"/>
      <c r="FP34" s="126"/>
      <c r="FQ34" s="183"/>
      <c r="FR34" s="127"/>
      <c r="FS34" s="126"/>
      <c r="FT34" s="126"/>
      <c r="FU34" s="183"/>
      <c r="FV34" s="127"/>
      <c r="FW34" s="126"/>
      <c r="FX34" s="126"/>
      <c r="FY34" s="183"/>
      <c r="FZ34" s="127"/>
      <c r="GA34" s="126"/>
      <c r="GB34" s="126"/>
      <c r="GC34" s="183"/>
      <c r="GD34" s="127"/>
      <c r="GE34" s="126"/>
      <c r="GF34" s="126"/>
      <c r="GG34" s="183"/>
      <c r="GH34" s="127"/>
      <c r="GI34" s="126"/>
      <c r="GJ34" s="126"/>
      <c r="GK34" s="183"/>
      <c r="GL34" s="127"/>
      <c r="GM34" s="126"/>
      <c r="GN34" s="126"/>
      <c r="GO34" s="183"/>
      <c r="GP34" s="127"/>
      <c r="GQ34" s="126"/>
      <c r="GR34" s="126"/>
      <c r="GS34" s="183"/>
      <c r="GT34" s="127"/>
      <c r="GU34" s="126"/>
      <c r="GV34" s="126"/>
      <c r="GW34" s="183"/>
      <c r="GX34" s="127"/>
      <c r="GY34" s="126"/>
      <c r="GZ34" s="126"/>
      <c r="HA34" s="183"/>
      <c r="HB34" s="127"/>
      <c r="HC34" s="126"/>
      <c r="HD34" s="126"/>
      <c r="HE34" s="183"/>
      <c r="HF34" s="127"/>
      <c r="HG34" s="126"/>
      <c r="HH34" s="126"/>
      <c r="HI34" s="183"/>
      <c r="HJ34" s="127"/>
      <c r="HK34" s="126"/>
      <c r="HL34" s="126"/>
      <c r="HM34" s="183"/>
      <c r="HN34" s="127"/>
      <c r="HO34" s="126"/>
      <c r="HP34" s="126"/>
      <c r="HQ34" s="183"/>
      <c r="HR34" s="127"/>
      <c r="HS34" s="126"/>
      <c r="HT34" s="126"/>
      <c r="HU34" s="183"/>
      <c r="HV34" s="127"/>
      <c r="HW34" s="126"/>
      <c r="HX34" s="126"/>
      <c r="HY34" s="183"/>
      <c r="HZ34" s="127"/>
      <c r="IA34" s="126"/>
      <c r="IB34" s="126"/>
      <c r="IC34" s="183"/>
      <c r="ID34" s="127"/>
      <c r="IE34" s="126"/>
      <c r="IF34" s="126"/>
      <c r="IG34" s="183"/>
    </row>
    <row r="35" spans="1:241" s="118" customFormat="1">
      <c r="A35" s="113" t="s">
        <v>40</v>
      </c>
      <c r="B35" s="194">
        <v>0</v>
      </c>
      <c r="C35" s="194">
        <v>0</v>
      </c>
      <c r="D35" s="194"/>
    </row>
    <row r="36" spans="1:241" s="118" customFormat="1">
      <c r="A36" s="122" t="s">
        <v>68</v>
      </c>
      <c r="B36" s="193">
        <v>0</v>
      </c>
      <c r="C36" s="193">
        <v>0</v>
      </c>
      <c r="D36" s="193">
        <v>0</v>
      </c>
    </row>
    <row r="37" spans="1:241" s="118" customFormat="1">
      <c r="A37" s="122" t="s">
        <v>42</v>
      </c>
      <c r="B37" s="193">
        <v>19.29</v>
      </c>
      <c r="C37" s="193">
        <v>0.01</v>
      </c>
      <c r="D37" s="193">
        <v>1.5901983344670762E-2</v>
      </c>
    </row>
    <row r="38" spans="1:241" s="118" customFormat="1">
      <c r="A38" s="122" t="s">
        <v>43</v>
      </c>
      <c r="B38" s="193">
        <v>0</v>
      </c>
      <c r="C38" s="193">
        <v>0</v>
      </c>
      <c r="D38" s="193">
        <v>0</v>
      </c>
    </row>
    <row r="39" spans="1:241" s="118" customFormat="1">
      <c r="A39" s="123" t="s">
        <v>44</v>
      </c>
      <c r="B39" s="196">
        <v>19.29</v>
      </c>
      <c r="C39" s="196">
        <v>0.01</v>
      </c>
      <c r="D39" s="196">
        <v>1.5901983344670762E-2</v>
      </c>
      <c r="E39" s="126"/>
      <c r="F39" s="183"/>
      <c r="G39" s="126"/>
      <c r="H39" s="126"/>
      <c r="I39" s="183"/>
      <c r="J39" s="127"/>
      <c r="K39" s="126"/>
      <c r="L39" s="126"/>
      <c r="M39" s="183"/>
      <c r="N39" s="127"/>
      <c r="O39" s="126"/>
      <c r="P39" s="126"/>
      <c r="Q39" s="183"/>
      <c r="R39" s="127"/>
      <c r="S39" s="126"/>
      <c r="T39" s="126"/>
      <c r="U39" s="183"/>
      <c r="V39" s="127"/>
      <c r="W39" s="126"/>
      <c r="X39" s="126"/>
      <c r="Y39" s="183"/>
      <c r="Z39" s="127"/>
      <c r="AA39" s="126"/>
      <c r="AB39" s="126"/>
      <c r="AC39" s="183"/>
      <c r="AD39" s="127"/>
      <c r="AE39" s="126"/>
      <c r="AF39" s="126"/>
      <c r="AG39" s="183"/>
      <c r="AH39" s="127"/>
      <c r="AI39" s="126"/>
      <c r="AJ39" s="126"/>
      <c r="AK39" s="183"/>
      <c r="AL39" s="127"/>
      <c r="AM39" s="126"/>
      <c r="AN39" s="126"/>
      <c r="AO39" s="183"/>
      <c r="AP39" s="127"/>
      <c r="AQ39" s="126"/>
      <c r="AR39" s="126"/>
      <c r="AS39" s="183"/>
      <c r="AT39" s="127"/>
      <c r="AU39" s="126"/>
      <c r="AV39" s="126"/>
      <c r="AW39" s="183"/>
      <c r="AX39" s="127"/>
      <c r="AY39" s="126"/>
      <c r="AZ39" s="126"/>
      <c r="BA39" s="183"/>
      <c r="BB39" s="127"/>
      <c r="BC39" s="126"/>
      <c r="BD39" s="126"/>
      <c r="BE39" s="183"/>
      <c r="BF39" s="127"/>
      <c r="BG39" s="126"/>
      <c r="BH39" s="126"/>
      <c r="BI39" s="183"/>
      <c r="BJ39" s="127"/>
      <c r="BK39" s="126"/>
      <c r="BL39" s="126"/>
      <c r="BM39" s="183"/>
      <c r="BN39" s="127"/>
      <c r="BO39" s="126"/>
      <c r="BP39" s="126"/>
      <c r="BQ39" s="183"/>
      <c r="BR39" s="127"/>
      <c r="BS39" s="126"/>
      <c r="BT39" s="126"/>
      <c r="BU39" s="183"/>
      <c r="BV39" s="127"/>
      <c r="BW39" s="126"/>
      <c r="BX39" s="126"/>
      <c r="BY39" s="183"/>
      <c r="BZ39" s="127"/>
      <c r="CA39" s="126"/>
      <c r="CB39" s="126"/>
      <c r="CC39" s="183"/>
      <c r="CD39" s="127"/>
      <c r="CE39" s="126"/>
      <c r="CF39" s="126"/>
      <c r="CG39" s="183"/>
      <c r="CH39" s="127"/>
      <c r="CI39" s="126"/>
      <c r="CJ39" s="126"/>
      <c r="CK39" s="183"/>
      <c r="CL39" s="127"/>
      <c r="CM39" s="126"/>
      <c r="CN39" s="126"/>
      <c r="CO39" s="183"/>
      <c r="CP39" s="127"/>
      <c r="CQ39" s="126"/>
      <c r="CR39" s="126"/>
      <c r="CS39" s="183"/>
      <c r="CT39" s="127"/>
      <c r="CU39" s="126"/>
      <c r="CV39" s="126"/>
      <c r="CW39" s="183"/>
      <c r="CX39" s="127"/>
      <c r="CY39" s="126"/>
      <c r="CZ39" s="126"/>
      <c r="DA39" s="183"/>
      <c r="DB39" s="127"/>
      <c r="DC39" s="126"/>
      <c r="DD39" s="126"/>
      <c r="DE39" s="183"/>
      <c r="DF39" s="127"/>
      <c r="DG39" s="126"/>
      <c r="DH39" s="126"/>
      <c r="DI39" s="183"/>
      <c r="DJ39" s="127"/>
      <c r="DK39" s="126"/>
      <c r="DL39" s="126"/>
      <c r="DM39" s="183"/>
      <c r="DN39" s="127"/>
      <c r="DO39" s="126"/>
      <c r="DP39" s="126"/>
      <c r="DQ39" s="183"/>
      <c r="DR39" s="127"/>
      <c r="DS39" s="126"/>
      <c r="DT39" s="126"/>
      <c r="DU39" s="183"/>
      <c r="DV39" s="127"/>
      <c r="DW39" s="126"/>
      <c r="DX39" s="126"/>
      <c r="DY39" s="183"/>
      <c r="DZ39" s="127"/>
      <c r="EA39" s="126"/>
      <c r="EB39" s="126"/>
      <c r="EC39" s="183"/>
      <c r="ED39" s="127"/>
      <c r="EE39" s="126"/>
      <c r="EF39" s="126"/>
      <c r="EG39" s="183"/>
      <c r="EH39" s="127"/>
      <c r="EI39" s="126"/>
      <c r="EJ39" s="126"/>
      <c r="EK39" s="183"/>
      <c r="EL39" s="127"/>
      <c r="EM39" s="126"/>
      <c r="EN39" s="126"/>
      <c r="EO39" s="183"/>
      <c r="EP39" s="127"/>
      <c r="EQ39" s="126"/>
      <c r="ER39" s="126"/>
      <c r="ES39" s="183"/>
      <c r="ET39" s="127"/>
      <c r="EU39" s="126"/>
      <c r="EV39" s="126"/>
      <c r="EW39" s="183"/>
      <c r="EX39" s="127"/>
      <c r="EY39" s="126"/>
      <c r="EZ39" s="126"/>
      <c r="FA39" s="183"/>
      <c r="FB39" s="127"/>
      <c r="FC39" s="126"/>
      <c r="FD39" s="126"/>
      <c r="FE39" s="183"/>
      <c r="FF39" s="127"/>
      <c r="FG39" s="126"/>
      <c r="FH39" s="126"/>
      <c r="FI39" s="183"/>
      <c r="FJ39" s="127"/>
      <c r="FK39" s="126"/>
      <c r="FL39" s="126"/>
      <c r="FM39" s="183"/>
      <c r="FN39" s="127"/>
      <c r="FO39" s="126"/>
      <c r="FP39" s="126"/>
      <c r="FQ39" s="183"/>
      <c r="FR39" s="127"/>
      <c r="FS39" s="126"/>
      <c r="FT39" s="126"/>
      <c r="FU39" s="183"/>
      <c r="FV39" s="127"/>
      <c r="FW39" s="126"/>
      <c r="FX39" s="126"/>
      <c r="FY39" s="183"/>
      <c r="FZ39" s="127"/>
      <c r="GA39" s="126"/>
      <c r="GB39" s="126"/>
      <c r="GC39" s="183"/>
      <c r="GD39" s="127"/>
      <c r="GE39" s="126"/>
      <c r="GF39" s="126"/>
      <c r="GG39" s="183"/>
      <c r="GH39" s="127"/>
      <c r="GI39" s="126"/>
      <c r="GJ39" s="126"/>
      <c r="GK39" s="183"/>
      <c r="GL39" s="127"/>
      <c r="GM39" s="126"/>
      <c r="GN39" s="126"/>
      <c r="GO39" s="183"/>
      <c r="GP39" s="127"/>
      <c r="GQ39" s="126"/>
      <c r="GR39" s="126"/>
      <c r="GS39" s="183"/>
      <c r="GT39" s="127"/>
      <c r="GU39" s="126"/>
      <c r="GV39" s="126"/>
      <c r="GW39" s="183"/>
      <c r="GX39" s="127"/>
      <c r="GY39" s="126"/>
      <c r="GZ39" s="126"/>
      <c r="HA39" s="183"/>
      <c r="HB39" s="127"/>
      <c r="HC39" s="126"/>
      <c r="HD39" s="126"/>
      <c r="HE39" s="183"/>
      <c r="HF39" s="127"/>
      <c r="HG39" s="126"/>
      <c r="HH39" s="126"/>
      <c r="HI39" s="183"/>
      <c r="HJ39" s="127"/>
      <c r="HK39" s="126"/>
      <c r="HL39" s="126"/>
      <c r="HM39" s="183"/>
      <c r="HN39" s="127"/>
      <c r="HO39" s="126"/>
      <c r="HP39" s="126"/>
      <c r="HQ39" s="183"/>
      <c r="HR39" s="127"/>
      <c r="HS39" s="126"/>
      <c r="HT39" s="126"/>
      <c r="HU39" s="183"/>
      <c r="HV39" s="127"/>
      <c r="HW39" s="126"/>
      <c r="HX39" s="126"/>
      <c r="HY39" s="183"/>
      <c r="HZ39" s="127"/>
      <c r="IA39" s="126"/>
      <c r="IB39" s="126"/>
      <c r="IC39" s="183"/>
      <c r="ID39" s="127"/>
      <c r="IE39" s="126"/>
      <c r="IF39" s="126"/>
      <c r="IG39" s="183"/>
    </row>
    <row r="40" spans="1:241" s="118" customFormat="1">
      <c r="A40" s="184" t="s">
        <v>45</v>
      </c>
      <c r="B40" s="197">
        <v>109.85723153006842</v>
      </c>
      <c r="C40" s="197">
        <v>0.04</v>
      </c>
      <c r="D40" s="197">
        <v>9.0562356976816361E-2</v>
      </c>
      <c r="E40" s="127"/>
      <c r="F40" s="126"/>
      <c r="G40" s="126"/>
      <c r="H40" s="127"/>
      <c r="I40" s="126"/>
      <c r="J40" s="126"/>
      <c r="K40" s="126"/>
      <c r="L40" s="127"/>
      <c r="M40" s="126"/>
      <c r="N40" s="126"/>
      <c r="O40" s="126"/>
      <c r="P40" s="127"/>
      <c r="Q40" s="126"/>
      <c r="R40" s="126"/>
      <c r="S40" s="126"/>
      <c r="T40" s="127"/>
      <c r="U40" s="126"/>
      <c r="V40" s="126"/>
      <c r="W40" s="126"/>
      <c r="X40" s="127"/>
      <c r="Y40" s="126"/>
      <c r="Z40" s="126"/>
      <c r="AA40" s="126"/>
      <c r="AB40" s="127"/>
      <c r="AC40" s="126"/>
      <c r="AD40" s="126"/>
      <c r="AE40" s="126"/>
      <c r="AF40" s="127"/>
      <c r="AG40" s="126"/>
      <c r="AH40" s="126"/>
      <c r="AI40" s="126"/>
      <c r="AJ40" s="127"/>
      <c r="AK40" s="126"/>
      <c r="AL40" s="126"/>
      <c r="AM40" s="126"/>
      <c r="AN40" s="127"/>
      <c r="AO40" s="126"/>
      <c r="AP40" s="126"/>
      <c r="AQ40" s="126"/>
      <c r="AR40" s="127"/>
      <c r="AS40" s="126"/>
      <c r="AT40" s="126"/>
      <c r="AU40" s="126"/>
      <c r="AV40" s="127"/>
      <c r="AW40" s="126"/>
      <c r="AX40" s="126"/>
      <c r="AY40" s="126"/>
      <c r="AZ40" s="127"/>
      <c r="BA40" s="126"/>
      <c r="BB40" s="126"/>
      <c r="BC40" s="126"/>
      <c r="BD40" s="127"/>
      <c r="BE40" s="126"/>
      <c r="BF40" s="126"/>
      <c r="BG40" s="126"/>
      <c r="BH40" s="127"/>
      <c r="BI40" s="126"/>
      <c r="BJ40" s="126"/>
      <c r="BK40" s="126"/>
      <c r="BL40" s="127"/>
      <c r="BM40" s="126"/>
      <c r="BN40" s="126"/>
      <c r="BO40" s="126"/>
      <c r="BP40" s="127"/>
      <c r="BQ40" s="126"/>
      <c r="BR40" s="126"/>
      <c r="BS40" s="126"/>
      <c r="BT40" s="127"/>
      <c r="BU40" s="126"/>
      <c r="BV40" s="126"/>
      <c r="BW40" s="126"/>
      <c r="BX40" s="127"/>
      <c r="BY40" s="126"/>
      <c r="BZ40" s="126"/>
      <c r="CA40" s="126"/>
      <c r="CB40" s="127"/>
      <c r="CC40" s="126"/>
      <c r="CD40" s="126"/>
      <c r="CE40" s="126"/>
      <c r="CF40" s="127"/>
      <c r="CG40" s="126"/>
      <c r="CH40" s="126"/>
      <c r="CI40" s="126"/>
      <c r="CJ40" s="127"/>
      <c r="CK40" s="126"/>
      <c r="CL40" s="126"/>
      <c r="CM40" s="126"/>
      <c r="CN40" s="127"/>
      <c r="CO40" s="126"/>
      <c r="CP40" s="126"/>
      <c r="CQ40" s="126"/>
      <c r="CR40" s="127"/>
      <c r="CS40" s="126"/>
      <c r="CT40" s="126"/>
      <c r="CU40" s="126"/>
      <c r="CV40" s="127"/>
      <c r="CW40" s="126"/>
      <c r="CX40" s="126"/>
      <c r="CY40" s="126"/>
      <c r="CZ40" s="127"/>
      <c r="DA40" s="126"/>
      <c r="DB40" s="126"/>
      <c r="DC40" s="126"/>
      <c r="DD40" s="127"/>
      <c r="DE40" s="126"/>
      <c r="DF40" s="126"/>
      <c r="DG40" s="126"/>
      <c r="DH40" s="127"/>
      <c r="DI40" s="126"/>
      <c r="DJ40" s="126"/>
      <c r="DK40" s="126"/>
      <c r="DL40" s="127"/>
      <c r="DM40" s="126"/>
      <c r="DN40" s="126"/>
      <c r="DO40" s="126"/>
      <c r="DP40" s="127"/>
      <c r="DQ40" s="126"/>
      <c r="DR40" s="126"/>
      <c r="DS40" s="126"/>
      <c r="DT40" s="127"/>
      <c r="DU40" s="126"/>
      <c r="DV40" s="126"/>
      <c r="DW40" s="126"/>
      <c r="DX40" s="127"/>
      <c r="DY40" s="126"/>
      <c r="DZ40" s="126"/>
      <c r="EA40" s="126"/>
      <c r="EB40" s="127"/>
      <c r="EC40" s="126"/>
      <c r="ED40" s="126"/>
      <c r="EE40" s="126"/>
      <c r="EF40" s="127"/>
      <c r="EG40" s="126"/>
      <c r="EH40" s="126"/>
      <c r="EI40" s="126"/>
      <c r="EJ40" s="127"/>
      <c r="EK40" s="126"/>
      <c r="EL40" s="126"/>
      <c r="EM40" s="126"/>
      <c r="EN40" s="127"/>
      <c r="EO40" s="126"/>
      <c r="EP40" s="126"/>
      <c r="EQ40" s="126"/>
      <c r="ER40" s="127"/>
      <c r="ES40" s="126"/>
      <c r="ET40" s="126"/>
      <c r="EU40" s="126"/>
      <c r="EV40" s="127"/>
      <c r="EW40" s="126"/>
      <c r="EX40" s="126"/>
      <c r="EY40" s="126"/>
      <c r="EZ40" s="127"/>
      <c r="FA40" s="126"/>
      <c r="FB40" s="126"/>
      <c r="FC40" s="126"/>
      <c r="FD40" s="127"/>
      <c r="FE40" s="126"/>
      <c r="FF40" s="126"/>
      <c r="FG40" s="126"/>
      <c r="FH40" s="127"/>
      <c r="FI40" s="126"/>
      <c r="FJ40" s="126"/>
      <c r="FK40" s="126"/>
      <c r="FL40" s="127"/>
      <c r="FM40" s="126"/>
      <c r="FN40" s="126"/>
      <c r="FO40" s="126"/>
      <c r="FP40" s="127"/>
      <c r="FQ40" s="126"/>
      <c r="FR40" s="126"/>
      <c r="FS40" s="126"/>
      <c r="FT40" s="127"/>
      <c r="FU40" s="126"/>
      <c r="FV40" s="126"/>
      <c r="FW40" s="126"/>
      <c r="FX40" s="127"/>
      <c r="FY40" s="126"/>
      <c r="FZ40" s="126"/>
      <c r="GA40" s="126"/>
      <c r="GB40" s="127"/>
      <c r="GC40" s="126"/>
      <c r="GD40" s="126"/>
      <c r="GE40" s="126"/>
      <c r="GF40" s="127"/>
      <c r="GG40" s="126"/>
      <c r="GH40" s="126"/>
      <c r="GI40" s="126"/>
      <c r="GJ40" s="127"/>
      <c r="GK40" s="126"/>
      <c r="GL40" s="126"/>
      <c r="GM40" s="126"/>
      <c r="GN40" s="127"/>
      <c r="GO40" s="126"/>
      <c r="GP40" s="126"/>
      <c r="GQ40" s="126"/>
      <c r="GR40" s="127"/>
      <c r="GS40" s="126"/>
      <c r="GT40" s="126"/>
      <c r="GU40" s="126"/>
      <c r="GV40" s="127"/>
      <c r="GW40" s="126"/>
      <c r="GX40" s="126"/>
      <c r="GY40" s="126"/>
      <c r="GZ40" s="127"/>
      <c r="HA40" s="126"/>
      <c r="HB40" s="126"/>
      <c r="HC40" s="126"/>
      <c r="HD40" s="127"/>
      <c r="HE40" s="126"/>
      <c r="HF40" s="126"/>
      <c r="HG40" s="126"/>
      <c r="HH40" s="127"/>
      <c r="HI40" s="126"/>
      <c r="HJ40" s="126"/>
      <c r="HK40" s="126"/>
      <c r="HL40" s="127"/>
      <c r="HM40" s="126"/>
      <c r="HN40" s="126"/>
      <c r="HO40" s="126"/>
      <c r="HP40" s="127"/>
      <c r="HQ40" s="126"/>
      <c r="HR40" s="126"/>
      <c r="HS40" s="126"/>
      <c r="HT40" s="127"/>
      <c r="HU40" s="126"/>
      <c r="HV40" s="126"/>
      <c r="HW40" s="126"/>
      <c r="HX40" s="127"/>
      <c r="HY40" s="126"/>
      <c r="HZ40" s="126"/>
      <c r="IA40" s="126"/>
      <c r="IB40" s="127"/>
      <c r="IC40" s="126"/>
      <c r="ID40" s="126"/>
      <c r="IE40" s="126"/>
    </row>
    <row r="41" spans="1:241" s="125" customFormat="1" ht="13.5" thickBot="1">
      <c r="A41" s="130" t="s">
        <v>46</v>
      </c>
      <c r="B41" s="198">
        <v>1213.0562321626796</v>
      </c>
      <c r="C41" s="198">
        <v>0.45</v>
      </c>
      <c r="D41" s="198">
        <v>1</v>
      </c>
    </row>
    <row r="42" spans="1:241" s="118" customFormat="1" ht="13.5" thickBot="1">
      <c r="A42" s="139"/>
      <c r="B42" s="199"/>
      <c r="C42" s="199"/>
      <c r="D42" s="199"/>
    </row>
    <row r="43" spans="1:241" s="118" customFormat="1" ht="13.5" thickBot="1">
      <c r="A43" s="142" t="s">
        <v>47</v>
      </c>
      <c r="B43" s="200">
        <v>1084.3399999999999</v>
      </c>
      <c r="C43" s="200">
        <v>0.4</v>
      </c>
      <c r="D43" s="200">
        <v>1</v>
      </c>
    </row>
    <row r="44" spans="1:241" s="118" customFormat="1">
      <c r="A44" s="145" t="s">
        <v>48</v>
      </c>
      <c r="B44" s="201">
        <v>32.700000000000003</v>
      </c>
      <c r="C44" s="201">
        <v>0.02</v>
      </c>
      <c r="D44" s="201">
        <v>3.0156592950550572E-2</v>
      </c>
    </row>
    <row r="45" spans="1:241" s="118" customFormat="1">
      <c r="A45" s="123" t="s">
        <v>49</v>
      </c>
      <c r="B45" s="196">
        <v>51.64</v>
      </c>
      <c r="C45" s="196">
        <v>0.02</v>
      </c>
      <c r="D45" s="196">
        <v>4.7623439142704324E-2</v>
      </c>
      <c r="E45" s="126"/>
      <c r="F45" s="183"/>
      <c r="G45" s="126"/>
      <c r="H45" s="126"/>
      <c r="I45" s="183"/>
      <c r="J45" s="127"/>
      <c r="K45" s="126"/>
      <c r="L45" s="126"/>
      <c r="M45" s="183"/>
      <c r="N45" s="127"/>
      <c r="O45" s="126"/>
      <c r="P45" s="126"/>
      <c r="Q45" s="183"/>
      <c r="R45" s="127"/>
      <c r="S45" s="126"/>
      <c r="T45" s="126"/>
      <c r="U45" s="183"/>
      <c r="V45" s="127"/>
      <c r="W45" s="126"/>
      <c r="X45" s="126"/>
      <c r="Y45" s="183"/>
      <c r="Z45" s="127"/>
      <c r="AA45" s="126"/>
      <c r="AB45" s="126"/>
      <c r="AC45" s="183"/>
      <c r="AD45" s="127"/>
      <c r="AE45" s="126"/>
      <c r="AF45" s="126"/>
      <c r="AG45" s="183"/>
      <c r="AH45" s="127"/>
      <c r="AI45" s="126"/>
      <c r="AJ45" s="126"/>
      <c r="AK45" s="183"/>
      <c r="AL45" s="127"/>
      <c r="AM45" s="126"/>
      <c r="AN45" s="126"/>
      <c r="AO45" s="183"/>
      <c r="AP45" s="127"/>
      <c r="AQ45" s="126"/>
      <c r="AR45" s="126"/>
      <c r="AS45" s="183"/>
      <c r="AT45" s="127"/>
      <c r="AU45" s="126"/>
      <c r="AV45" s="126"/>
      <c r="AW45" s="183"/>
      <c r="AX45" s="127"/>
      <c r="AY45" s="126"/>
      <c r="AZ45" s="126"/>
      <c r="BA45" s="183"/>
      <c r="BB45" s="127"/>
      <c r="BC45" s="126"/>
      <c r="BD45" s="126"/>
      <c r="BE45" s="183"/>
      <c r="BF45" s="127"/>
      <c r="BG45" s="126"/>
      <c r="BH45" s="126"/>
      <c r="BI45" s="183"/>
      <c r="BJ45" s="127"/>
      <c r="BK45" s="126"/>
      <c r="BL45" s="126"/>
      <c r="BM45" s="183"/>
      <c r="BN45" s="127"/>
      <c r="BO45" s="126"/>
      <c r="BP45" s="126"/>
      <c r="BQ45" s="183"/>
      <c r="BR45" s="127"/>
      <c r="BS45" s="126"/>
      <c r="BT45" s="126"/>
      <c r="BU45" s="183"/>
      <c r="BV45" s="127"/>
      <c r="BW45" s="126"/>
      <c r="BX45" s="126"/>
      <c r="BY45" s="183"/>
      <c r="BZ45" s="127"/>
      <c r="CA45" s="126"/>
      <c r="CB45" s="126"/>
      <c r="CC45" s="183"/>
      <c r="CD45" s="127"/>
      <c r="CE45" s="126"/>
      <c r="CF45" s="126"/>
      <c r="CG45" s="183"/>
      <c r="CH45" s="127"/>
      <c r="CI45" s="126"/>
      <c r="CJ45" s="126"/>
      <c r="CK45" s="183"/>
      <c r="CL45" s="127"/>
      <c r="CM45" s="126"/>
      <c r="CN45" s="126"/>
      <c r="CO45" s="183"/>
      <c r="CP45" s="127"/>
      <c r="CQ45" s="126"/>
      <c r="CR45" s="126"/>
      <c r="CS45" s="183"/>
      <c r="CT45" s="127"/>
      <c r="CU45" s="126"/>
      <c r="CV45" s="126"/>
      <c r="CW45" s="183"/>
      <c r="CX45" s="127"/>
      <c r="CY45" s="126"/>
      <c r="CZ45" s="126"/>
      <c r="DA45" s="183"/>
      <c r="DB45" s="127"/>
      <c r="DC45" s="126"/>
      <c r="DD45" s="126"/>
      <c r="DE45" s="183"/>
      <c r="DF45" s="127"/>
      <c r="DG45" s="126"/>
      <c r="DH45" s="126"/>
      <c r="DI45" s="183"/>
      <c r="DJ45" s="127"/>
      <c r="DK45" s="126"/>
      <c r="DL45" s="126"/>
      <c r="DM45" s="183"/>
      <c r="DN45" s="127"/>
      <c r="DO45" s="126"/>
      <c r="DP45" s="126"/>
      <c r="DQ45" s="183"/>
      <c r="DR45" s="127"/>
      <c r="DS45" s="126"/>
      <c r="DT45" s="126"/>
      <c r="DU45" s="183"/>
      <c r="DV45" s="127"/>
      <c r="DW45" s="126"/>
      <c r="DX45" s="126"/>
      <c r="DY45" s="183"/>
      <c r="DZ45" s="127"/>
      <c r="EA45" s="126"/>
      <c r="EB45" s="126"/>
      <c r="EC45" s="183"/>
      <c r="ED45" s="127"/>
      <c r="EE45" s="126"/>
      <c r="EF45" s="126"/>
      <c r="EG45" s="183"/>
      <c r="EH45" s="127"/>
      <c r="EI45" s="126"/>
      <c r="EJ45" s="126"/>
      <c r="EK45" s="183"/>
      <c r="EL45" s="127"/>
      <c r="EM45" s="126"/>
      <c r="EN45" s="126"/>
      <c r="EO45" s="183"/>
      <c r="EP45" s="127"/>
      <c r="EQ45" s="126"/>
      <c r="ER45" s="126"/>
      <c r="ES45" s="183"/>
      <c r="ET45" s="127"/>
      <c r="EU45" s="126"/>
      <c r="EV45" s="126"/>
      <c r="EW45" s="183"/>
      <c r="EX45" s="127"/>
      <c r="EY45" s="126"/>
      <c r="EZ45" s="126"/>
      <c r="FA45" s="183"/>
      <c r="FB45" s="127"/>
      <c r="FC45" s="126"/>
      <c r="FD45" s="126"/>
      <c r="FE45" s="183"/>
      <c r="FF45" s="127"/>
      <c r="FG45" s="126"/>
      <c r="FH45" s="126"/>
      <c r="FI45" s="183"/>
      <c r="FJ45" s="127"/>
      <c r="FK45" s="126"/>
      <c r="FL45" s="126"/>
      <c r="FM45" s="183"/>
      <c r="FN45" s="127"/>
      <c r="FO45" s="126"/>
      <c r="FP45" s="126"/>
      <c r="FQ45" s="183"/>
      <c r="FR45" s="127"/>
      <c r="FS45" s="126"/>
      <c r="FT45" s="126"/>
      <c r="FU45" s="183"/>
      <c r="FV45" s="127"/>
      <c r="FW45" s="126"/>
      <c r="FX45" s="126"/>
      <c r="FY45" s="183"/>
      <c r="FZ45" s="127"/>
      <c r="GA45" s="126"/>
      <c r="GB45" s="126"/>
      <c r="GC45" s="183"/>
      <c r="GD45" s="127"/>
      <c r="GE45" s="126"/>
      <c r="GF45" s="126"/>
      <c r="GG45" s="183"/>
      <c r="GH45" s="127"/>
      <c r="GI45" s="126"/>
      <c r="GJ45" s="126"/>
      <c r="GK45" s="183"/>
      <c r="GL45" s="127"/>
      <c r="GM45" s="126"/>
      <c r="GN45" s="126"/>
      <c r="GO45" s="183"/>
      <c r="GP45" s="127"/>
      <c r="GQ45" s="126"/>
      <c r="GR45" s="126"/>
      <c r="GS45" s="183"/>
      <c r="GT45" s="127"/>
      <c r="GU45" s="126"/>
      <c r="GV45" s="126"/>
      <c r="GW45" s="183"/>
      <c r="GX45" s="127"/>
      <c r="GY45" s="126"/>
      <c r="GZ45" s="126"/>
      <c r="HA45" s="183"/>
      <c r="HB45" s="127"/>
      <c r="HC45" s="126"/>
      <c r="HD45" s="126"/>
      <c r="HE45" s="183"/>
      <c r="HF45" s="127"/>
      <c r="HG45" s="126"/>
      <c r="HH45" s="126"/>
      <c r="HI45" s="183"/>
      <c r="HJ45" s="127"/>
      <c r="HK45" s="126"/>
      <c r="HL45" s="126"/>
      <c r="HM45" s="183"/>
      <c r="HN45" s="127"/>
      <c r="HO45" s="126"/>
      <c r="HP45" s="126"/>
      <c r="HQ45" s="183"/>
      <c r="HR45" s="127"/>
      <c r="HS45" s="126"/>
      <c r="HT45" s="126"/>
      <c r="HU45" s="183"/>
      <c r="HV45" s="127"/>
      <c r="HW45" s="126"/>
      <c r="HX45" s="126"/>
      <c r="HY45" s="183"/>
      <c r="HZ45" s="127"/>
      <c r="IA45" s="126"/>
      <c r="IB45" s="126"/>
      <c r="IC45" s="183"/>
      <c r="ID45" s="127"/>
      <c r="IE45" s="126"/>
      <c r="IF45" s="126"/>
      <c r="IG45" s="183"/>
    </row>
    <row r="46" spans="1:241" s="19" customFormat="1" ht="13.5" thickBot="1">
      <c r="A46" s="148" t="s">
        <v>50</v>
      </c>
      <c r="B46" s="202">
        <v>1000</v>
      </c>
      <c r="C46" s="202">
        <v>0.36</v>
      </c>
      <c r="D46" s="202">
        <v>0.92221996790674521</v>
      </c>
    </row>
    <row r="47" spans="1:241">
      <c r="A47" s="133" t="s">
        <v>51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11.42578125" style="2" bestFit="1" customWidth="1"/>
    <col min="5" max="254" width="13.140625" style="2"/>
    <col min="255" max="255" width="52.140625" style="2" customWidth="1"/>
    <col min="256" max="257" width="14.42578125" style="2" customWidth="1"/>
    <col min="258" max="258" width="11.42578125" style="2" bestFit="1" customWidth="1"/>
    <col min="259" max="510" width="13.140625" style="2"/>
    <col min="511" max="511" width="52.140625" style="2" customWidth="1"/>
    <col min="512" max="513" width="14.42578125" style="2" customWidth="1"/>
    <col min="514" max="514" width="11.42578125" style="2" bestFit="1" customWidth="1"/>
    <col min="515" max="766" width="13.140625" style="2"/>
    <col min="767" max="767" width="52.140625" style="2" customWidth="1"/>
    <col min="768" max="769" width="14.42578125" style="2" customWidth="1"/>
    <col min="770" max="770" width="11.42578125" style="2" bestFit="1" customWidth="1"/>
    <col min="771" max="1022" width="13.140625" style="2"/>
    <col min="1023" max="1023" width="52.140625" style="2" customWidth="1"/>
    <col min="1024" max="1025" width="14.42578125" style="2" customWidth="1"/>
    <col min="1026" max="1026" width="11.42578125" style="2" bestFit="1" customWidth="1"/>
    <col min="1027" max="1278" width="13.140625" style="2"/>
    <col min="1279" max="1279" width="52.140625" style="2" customWidth="1"/>
    <col min="1280" max="1281" width="14.42578125" style="2" customWidth="1"/>
    <col min="1282" max="1282" width="11.42578125" style="2" bestFit="1" customWidth="1"/>
    <col min="1283" max="1534" width="13.140625" style="2"/>
    <col min="1535" max="1535" width="52.140625" style="2" customWidth="1"/>
    <col min="1536" max="1537" width="14.42578125" style="2" customWidth="1"/>
    <col min="1538" max="1538" width="11.42578125" style="2" bestFit="1" customWidth="1"/>
    <col min="1539" max="1790" width="13.140625" style="2"/>
    <col min="1791" max="1791" width="52.140625" style="2" customWidth="1"/>
    <col min="1792" max="1793" width="14.42578125" style="2" customWidth="1"/>
    <col min="1794" max="1794" width="11.42578125" style="2" bestFit="1" customWidth="1"/>
    <col min="1795" max="2046" width="13.140625" style="2"/>
    <col min="2047" max="2047" width="52.140625" style="2" customWidth="1"/>
    <col min="2048" max="2049" width="14.42578125" style="2" customWidth="1"/>
    <col min="2050" max="2050" width="11.42578125" style="2" bestFit="1" customWidth="1"/>
    <col min="2051" max="2302" width="13.140625" style="2"/>
    <col min="2303" max="2303" width="52.140625" style="2" customWidth="1"/>
    <col min="2304" max="2305" width="14.42578125" style="2" customWidth="1"/>
    <col min="2306" max="2306" width="11.42578125" style="2" bestFit="1" customWidth="1"/>
    <col min="2307" max="2558" width="13.140625" style="2"/>
    <col min="2559" max="2559" width="52.140625" style="2" customWidth="1"/>
    <col min="2560" max="2561" width="14.42578125" style="2" customWidth="1"/>
    <col min="2562" max="2562" width="11.42578125" style="2" bestFit="1" customWidth="1"/>
    <col min="2563" max="2814" width="13.140625" style="2"/>
    <col min="2815" max="2815" width="52.140625" style="2" customWidth="1"/>
    <col min="2816" max="2817" width="14.42578125" style="2" customWidth="1"/>
    <col min="2818" max="2818" width="11.42578125" style="2" bestFit="1" customWidth="1"/>
    <col min="2819" max="3070" width="13.140625" style="2"/>
    <col min="3071" max="3071" width="52.140625" style="2" customWidth="1"/>
    <col min="3072" max="3073" width="14.42578125" style="2" customWidth="1"/>
    <col min="3074" max="3074" width="11.42578125" style="2" bestFit="1" customWidth="1"/>
    <col min="3075" max="3326" width="13.140625" style="2"/>
    <col min="3327" max="3327" width="52.140625" style="2" customWidth="1"/>
    <col min="3328" max="3329" width="14.42578125" style="2" customWidth="1"/>
    <col min="3330" max="3330" width="11.42578125" style="2" bestFit="1" customWidth="1"/>
    <col min="3331" max="3582" width="13.140625" style="2"/>
    <col min="3583" max="3583" width="52.140625" style="2" customWidth="1"/>
    <col min="3584" max="3585" width="14.42578125" style="2" customWidth="1"/>
    <col min="3586" max="3586" width="11.42578125" style="2" bestFit="1" customWidth="1"/>
    <col min="3587" max="3838" width="13.140625" style="2"/>
    <col min="3839" max="3839" width="52.140625" style="2" customWidth="1"/>
    <col min="3840" max="3841" width="14.42578125" style="2" customWidth="1"/>
    <col min="3842" max="3842" width="11.42578125" style="2" bestFit="1" customWidth="1"/>
    <col min="3843" max="4094" width="13.140625" style="2"/>
    <col min="4095" max="4095" width="52.140625" style="2" customWidth="1"/>
    <col min="4096" max="4097" width="14.42578125" style="2" customWidth="1"/>
    <col min="4098" max="4098" width="11.42578125" style="2" bestFit="1" customWidth="1"/>
    <col min="4099" max="4350" width="13.140625" style="2"/>
    <col min="4351" max="4351" width="52.140625" style="2" customWidth="1"/>
    <col min="4352" max="4353" width="14.42578125" style="2" customWidth="1"/>
    <col min="4354" max="4354" width="11.42578125" style="2" bestFit="1" customWidth="1"/>
    <col min="4355" max="4606" width="13.140625" style="2"/>
    <col min="4607" max="4607" width="52.140625" style="2" customWidth="1"/>
    <col min="4608" max="4609" width="14.42578125" style="2" customWidth="1"/>
    <col min="4610" max="4610" width="11.42578125" style="2" bestFit="1" customWidth="1"/>
    <col min="4611" max="4862" width="13.140625" style="2"/>
    <col min="4863" max="4863" width="52.140625" style="2" customWidth="1"/>
    <col min="4864" max="4865" width="14.42578125" style="2" customWidth="1"/>
    <col min="4866" max="4866" width="11.42578125" style="2" bestFit="1" customWidth="1"/>
    <col min="4867" max="5118" width="13.140625" style="2"/>
    <col min="5119" max="5119" width="52.140625" style="2" customWidth="1"/>
    <col min="5120" max="5121" width="14.42578125" style="2" customWidth="1"/>
    <col min="5122" max="5122" width="11.42578125" style="2" bestFit="1" customWidth="1"/>
    <col min="5123" max="5374" width="13.140625" style="2"/>
    <col min="5375" max="5375" width="52.140625" style="2" customWidth="1"/>
    <col min="5376" max="5377" width="14.42578125" style="2" customWidth="1"/>
    <col min="5378" max="5378" width="11.42578125" style="2" bestFit="1" customWidth="1"/>
    <col min="5379" max="5630" width="13.140625" style="2"/>
    <col min="5631" max="5631" width="52.140625" style="2" customWidth="1"/>
    <col min="5632" max="5633" width="14.42578125" style="2" customWidth="1"/>
    <col min="5634" max="5634" width="11.42578125" style="2" bestFit="1" customWidth="1"/>
    <col min="5635" max="5886" width="13.140625" style="2"/>
    <col min="5887" max="5887" width="52.140625" style="2" customWidth="1"/>
    <col min="5888" max="5889" width="14.42578125" style="2" customWidth="1"/>
    <col min="5890" max="5890" width="11.42578125" style="2" bestFit="1" customWidth="1"/>
    <col min="5891" max="6142" width="13.140625" style="2"/>
    <col min="6143" max="6143" width="52.140625" style="2" customWidth="1"/>
    <col min="6144" max="6145" width="14.42578125" style="2" customWidth="1"/>
    <col min="6146" max="6146" width="11.42578125" style="2" bestFit="1" customWidth="1"/>
    <col min="6147" max="6398" width="13.140625" style="2"/>
    <col min="6399" max="6399" width="52.140625" style="2" customWidth="1"/>
    <col min="6400" max="6401" width="14.42578125" style="2" customWidth="1"/>
    <col min="6402" max="6402" width="11.42578125" style="2" bestFit="1" customWidth="1"/>
    <col min="6403" max="6654" width="13.140625" style="2"/>
    <col min="6655" max="6655" width="52.140625" style="2" customWidth="1"/>
    <col min="6656" max="6657" width="14.42578125" style="2" customWidth="1"/>
    <col min="6658" max="6658" width="11.42578125" style="2" bestFit="1" customWidth="1"/>
    <col min="6659" max="6910" width="13.140625" style="2"/>
    <col min="6911" max="6911" width="52.140625" style="2" customWidth="1"/>
    <col min="6912" max="6913" width="14.42578125" style="2" customWidth="1"/>
    <col min="6914" max="6914" width="11.42578125" style="2" bestFit="1" customWidth="1"/>
    <col min="6915" max="7166" width="13.140625" style="2"/>
    <col min="7167" max="7167" width="52.140625" style="2" customWidth="1"/>
    <col min="7168" max="7169" width="14.42578125" style="2" customWidth="1"/>
    <col min="7170" max="7170" width="11.42578125" style="2" bestFit="1" customWidth="1"/>
    <col min="7171" max="7422" width="13.140625" style="2"/>
    <col min="7423" max="7423" width="52.140625" style="2" customWidth="1"/>
    <col min="7424" max="7425" width="14.42578125" style="2" customWidth="1"/>
    <col min="7426" max="7426" width="11.42578125" style="2" bestFit="1" customWidth="1"/>
    <col min="7427" max="7678" width="13.140625" style="2"/>
    <col min="7679" max="7679" width="52.140625" style="2" customWidth="1"/>
    <col min="7680" max="7681" width="14.42578125" style="2" customWidth="1"/>
    <col min="7682" max="7682" width="11.42578125" style="2" bestFit="1" customWidth="1"/>
    <col min="7683" max="7934" width="13.140625" style="2"/>
    <col min="7935" max="7935" width="52.140625" style="2" customWidth="1"/>
    <col min="7936" max="7937" width="14.42578125" style="2" customWidth="1"/>
    <col min="7938" max="7938" width="11.42578125" style="2" bestFit="1" customWidth="1"/>
    <col min="7939" max="8190" width="13.140625" style="2"/>
    <col min="8191" max="8191" width="52.140625" style="2" customWidth="1"/>
    <col min="8192" max="8193" width="14.42578125" style="2" customWidth="1"/>
    <col min="8194" max="8194" width="11.42578125" style="2" bestFit="1" customWidth="1"/>
    <col min="8195" max="8446" width="13.140625" style="2"/>
    <col min="8447" max="8447" width="52.140625" style="2" customWidth="1"/>
    <col min="8448" max="8449" width="14.42578125" style="2" customWidth="1"/>
    <col min="8450" max="8450" width="11.42578125" style="2" bestFit="1" customWidth="1"/>
    <col min="8451" max="8702" width="13.140625" style="2"/>
    <col min="8703" max="8703" width="52.140625" style="2" customWidth="1"/>
    <col min="8704" max="8705" width="14.42578125" style="2" customWidth="1"/>
    <col min="8706" max="8706" width="11.42578125" style="2" bestFit="1" customWidth="1"/>
    <col min="8707" max="8958" width="13.140625" style="2"/>
    <col min="8959" max="8959" width="52.140625" style="2" customWidth="1"/>
    <col min="8960" max="8961" width="14.42578125" style="2" customWidth="1"/>
    <col min="8962" max="8962" width="11.42578125" style="2" bestFit="1" customWidth="1"/>
    <col min="8963" max="9214" width="13.140625" style="2"/>
    <col min="9215" max="9215" width="52.140625" style="2" customWidth="1"/>
    <col min="9216" max="9217" width="14.42578125" style="2" customWidth="1"/>
    <col min="9218" max="9218" width="11.42578125" style="2" bestFit="1" customWidth="1"/>
    <col min="9219" max="9470" width="13.140625" style="2"/>
    <col min="9471" max="9471" width="52.140625" style="2" customWidth="1"/>
    <col min="9472" max="9473" width="14.42578125" style="2" customWidth="1"/>
    <col min="9474" max="9474" width="11.42578125" style="2" bestFit="1" customWidth="1"/>
    <col min="9475" max="9726" width="13.140625" style="2"/>
    <col min="9727" max="9727" width="52.140625" style="2" customWidth="1"/>
    <col min="9728" max="9729" width="14.42578125" style="2" customWidth="1"/>
    <col min="9730" max="9730" width="11.42578125" style="2" bestFit="1" customWidth="1"/>
    <col min="9731" max="9982" width="13.140625" style="2"/>
    <col min="9983" max="9983" width="52.140625" style="2" customWidth="1"/>
    <col min="9984" max="9985" width="14.42578125" style="2" customWidth="1"/>
    <col min="9986" max="9986" width="11.42578125" style="2" bestFit="1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11.42578125" style="2" bestFit="1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11.42578125" style="2" bestFit="1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11.42578125" style="2" bestFit="1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11.42578125" style="2" bestFit="1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11.42578125" style="2" bestFit="1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11.42578125" style="2" bestFit="1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11.42578125" style="2" bestFit="1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11.42578125" style="2" bestFit="1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11.42578125" style="2" bestFit="1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11.42578125" style="2" bestFit="1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11.42578125" style="2" bestFit="1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11.42578125" style="2" bestFit="1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11.42578125" style="2" bestFit="1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11.42578125" style="2" bestFit="1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11.42578125" style="2" bestFit="1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11.42578125" style="2" bestFit="1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11.42578125" style="2" bestFit="1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11.42578125" style="2" bestFit="1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11.42578125" style="2" bestFit="1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11.42578125" style="2" bestFit="1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11.42578125" style="2" bestFit="1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11.42578125" style="2" bestFit="1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11.42578125" style="2" bestFit="1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11.42578125" style="2" bestFit="1" customWidth="1"/>
    <col min="16131" max="16384" width="13.140625" style="2"/>
  </cols>
  <sheetData>
    <row r="1" spans="1:4">
      <c r="A1" s="108" t="s">
        <v>0</v>
      </c>
      <c r="B1" s="1"/>
      <c r="C1" s="1"/>
      <c r="D1" s="1"/>
    </row>
    <row r="2" spans="1:4">
      <c r="A2" s="108" t="s">
        <v>384</v>
      </c>
      <c r="B2" s="1"/>
      <c r="C2" s="1"/>
      <c r="D2" s="1"/>
    </row>
    <row r="3" spans="1:4">
      <c r="A3" s="108" t="s">
        <v>385</v>
      </c>
      <c r="B3" s="1"/>
      <c r="C3" s="1"/>
      <c r="D3" s="1"/>
    </row>
    <row r="4" spans="1:4">
      <c r="A4" s="108" t="s">
        <v>389</v>
      </c>
      <c r="B4" s="1"/>
      <c r="C4" s="1"/>
      <c r="D4" s="1"/>
    </row>
    <row r="5" spans="1:4">
      <c r="A5" s="108" t="s">
        <v>380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174"/>
      <c r="B7" s="175" t="s">
        <v>5</v>
      </c>
      <c r="C7" s="192">
        <v>41030</v>
      </c>
      <c r="D7" s="177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12</v>
      </c>
      <c r="B10" s="117"/>
    </row>
    <row r="11" spans="1:4">
      <c r="A11" s="110" t="s">
        <v>13</v>
      </c>
      <c r="B11" s="193">
        <v>1300</v>
      </c>
      <c r="C11" s="193">
        <v>0.47</v>
      </c>
      <c r="D11" s="178">
        <v>0.86625861784780156</v>
      </c>
    </row>
    <row r="12" spans="1:4">
      <c r="A12" s="110" t="s">
        <v>58</v>
      </c>
      <c r="B12" s="193">
        <v>37.32</v>
      </c>
      <c r="C12" s="193">
        <v>0.02</v>
      </c>
      <c r="D12" s="178">
        <v>2.4868285860061505E-2</v>
      </c>
    </row>
    <row r="13" spans="1:4">
      <c r="A13" s="110" t="s">
        <v>59</v>
      </c>
      <c r="B13" s="193">
        <v>40.119999999999997</v>
      </c>
      <c r="C13" s="193">
        <v>0.01</v>
      </c>
      <c r="D13" s="178">
        <v>2.6734073652349075E-2</v>
      </c>
    </row>
    <row r="14" spans="1:4">
      <c r="A14" s="110" t="s">
        <v>60</v>
      </c>
      <c r="B14" s="193"/>
      <c r="C14" s="193"/>
      <c r="D14" s="178">
        <v>0</v>
      </c>
    </row>
    <row r="15" spans="1:4">
      <c r="A15" s="179" t="s">
        <v>18</v>
      </c>
      <c r="B15" s="195">
        <v>1377.4399999999998</v>
      </c>
      <c r="C15" s="195">
        <v>0.5</v>
      </c>
      <c r="D15" s="181">
        <v>0.9178609773602121</v>
      </c>
    </row>
    <row r="16" spans="1:4">
      <c r="A16" s="121" t="s">
        <v>19</v>
      </c>
      <c r="B16" s="194"/>
      <c r="C16" s="194"/>
    </row>
    <row r="17" spans="1:4">
      <c r="A17" s="122" t="s">
        <v>20</v>
      </c>
      <c r="B17" s="193">
        <v>0</v>
      </c>
      <c r="C17" s="193">
        <v>0</v>
      </c>
      <c r="D17" s="178">
        <v>0</v>
      </c>
    </row>
    <row r="18" spans="1:4">
      <c r="A18" s="122" t="s">
        <v>21</v>
      </c>
      <c r="B18" s="193">
        <v>0</v>
      </c>
      <c r="C18" s="193">
        <v>0</v>
      </c>
      <c r="D18" s="178">
        <v>0</v>
      </c>
    </row>
    <row r="19" spans="1:4">
      <c r="A19" s="122" t="s">
        <v>61</v>
      </c>
      <c r="B19" s="193">
        <v>0</v>
      </c>
      <c r="C19" s="193">
        <v>0</v>
      </c>
      <c r="D19" s="178">
        <v>0</v>
      </c>
    </row>
    <row r="20" spans="1:4">
      <c r="A20" s="122" t="s">
        <v>62</v>
      </c>
      <c r="B20" s="193">
        <v>0</v>
      </c>
      <c r="C20" s="193">
        <v>0</v>
      </c>
      <c r="D20" s="178">
        <v>0</v>
      </c>
    </row>
    <row r="21" spans="1:4">
      <c r="A21" s="122" t="s">
        <v>63</v>
      </c>
      <c r="B21" s="193">
        <v>2.85</v>
      </c>
      <c r="C21" s="193">
        <v>0</v>
      </c>
      <c r="D21" s="178">
        <v>1.8991054314355651E-3</v>
      </c>
    </row>
    <row r="22" spans="1:4">
      <c r="A22" s="122" t="s">
        <v>64</v>
      </c>
      <c r="B22" s="193">
        <v>0</v>
      </c>
      <c r="C22" s="193">
        <v>0</v>
      </c>
      <c r="D22" s="178">
        <v>0</v>
      </c>
    </row>
    <row r="23" spans="1:4">
      <c r="A23" s="122" t="s">
        <v>65</v>
      </c>
      <c r="B23" s="193">
        <v>0</v>
      </c>
      <c r="C23" s="193">
        <v>0</v>
      </c>
      <c r="D23" s="178">
        <v>0</v>
      </c>
    </row>
    <row r="24" spans="1:4">
      <c r="A24" s="122" t="s">
        <v>66</v>
      </c>
      <c r="B24" s="193">
        <v>0</v>
      </c>
      <c r="C24" s="193">
        <v>0</v>
      </c>
      <c r="D24" s="178">
        <v>0</v>
      </c>
    </row>
    <row r="25" spans="1:4">
      <c r="A25" s="123" t="s">
        <v>29</v>
      </c>
      <c r="B25" s="196">
        <v>2.85</v>
      </c>
      <c r="C25" s="196">
        <v>0</v>
      </c>
      <c r="D25" s="182">
        <v>1.8991054314355651E-3</v>
      </c>
    </row>
    <row r="26" spans="1:4" s="118" customFormat="1">
      <c r="A26" s="113" t="s">
        <v>30</v>
      </c>
      <c r="B26" s="194"/>
      <c r="C26" s="194"/>
      <c r="D26" s="2"/>
    </row>
    <row r="27" spans="1:4" s="118" customFormat="1">
      <c r="A27" s="122" t="s">
        <v>31</v>
      </c>
      <c r="B27" s="193">
        <v>23.95663890604752</v>
      </c>
      <c r="C27" s="193">
        <v>0.01</v>
      </c>
      <c r="D27" s="178">
        <v>1.5963573005408918E-2</v>
      </c>
    </row>
    <row r="28" spans="1:4" s="118" customFormat="1">
      <c r="A28" s="110" t="s">
        <v>32</v>
      </c>
      <c r="B28" s="193">
        <v>23.95663890604752</v>
      </c>
      <c r="C28" s="193">
        <v>0.01</v>
      </c>
      <c r="D28" s="178">
        <v>1.5963573005408918E-2</v>
      </c>
    </row>
    <row r="29" spans="1:4" s="125" customFormat="1">
      <c r="A29" s="179" t="s">
        <v>33</v>
      </c>
      <c r="B29" s="195">
        <v>1404.2466389060473</v>
      </c>
      <c r="C29" s="195">
        <v>0.51</v>
      </c>
      <c r="D29" s="181">
        <v>0.93572365579705663</v>
      </c>
    </row>
    <row r="30" spans="1:4" s="118" customFormat="1">
      <c r="A30" s="113" t="s">
        <v>34</v>
      </c>
      <c r="B30" s="194"/>
      <c r="C30" s="194"/>
      <c r="D30" s="2"/>
    </row>
    <row r="31" spans="1:4" s="118" customFormat="1">
      <c r="A31" s="110" t="s">
        <v>35</v>
      </c>
      <c r="B31" s="193">
        <v>0</v>
      </c>
      <c r="C31" s="193">
        <v>0</v>
      </c>
      <c r="D31" s="178">
        <v>0</v>
      </c>
    </row>
    <row r="32" spans="1:4" s="118" customFormat="1">
      <c r="A32" s="110" t="s">
        <v>36</v>
      </c>
      <c r="B32" s="193">
        <v>0</v>
      </c>
      <c r="C32" s="193">
        <v>0</v>
      </c>
      <c r="D32" s="178">
        <v>0</v>
      </c>
    </row>
    <row r="33" spans="1:244" s="118" customFormat="1">
      <c r="A33" s="122" t="s">
        <v>37</v>
      </c>
      <c r="B33" s="193">
        <v>0</v>
      </c>
      <c r="C33" s="193">
        <v>0</v>
      </c>
      <c r="D33" s="178">
        <v>0</v>
      </c>
    </row>
    <row r="34" spans="1:244" s="118" customFormat="1">
      <c r="A34" s="122" t="s">
        <v>67</v>
      </c>
      <c r="B34" s="193">
        <v>91.611584568920975</v>
      </c>
      <c r="C34" s="193">
        <v>0.03</v>
      </c>
      <c r="D34" s="178">
        <v>6.1045634328861904E-2</v>
      </c>
    </row>
    <row r="35" spans="1:244" s="118" customFormat="1">
      <c r="A35" s="123" t="s">
        <v>39</v>
      </c>
      <c r="B35" s="196">
        <v>91.611584568920975</v>
      </c>
      <c r="C35" s="196">
        <v>0.03</v>
      </c>
      <c r="D35" s="182">
        <v>6.1045634328861904E-2</v>
      </c>
      <c r="E35" s="127"/>
      <c r="F35" s="126"/>
      <c r="G35" s="126"/>
      <c r="H35" s="183"/>
      <c r="I35" s="127"/>
      <c r="J35" s="126"/>
      <c r="K35" s="126"/>
      <c r="L35" s="183"/>
      <c r="M35" s="127"/>
      <c r="N35" s="126"/>
      <c r="O35" s="126"/>
      <c r="P35" s="183"/>
      <c r="Q35" s="127"/>
      <c r="R35" s="126"/>
      <c r="S35" s="126"/>
      <c r="T35" s="183"/>
      <c r="U35" s="127"/>
      <c r="V35" s="126"/>
      <c r="W35" s="126"/>
      <c r="X35" s="183"/>
      <c r="Y35" s="127"/>
      <c r="Z35" s="126"/>
      <c r="AA35" s="126"/>
      <c r="AB35" s="183"/>
      <c r="AC35" s="127"/>
      <c r="AD35" s="126"/>
      <c r="AE35" s="126"/>
      <c r="AF35" s="183"/>
      <c r="AG35" s="127"/>
      <c r="AH35" s="126"/>
      <c r="AI35" s="126"/>
      <c r="AJ35" s="183"/>
      <c r="AK35" s="127"/>
      <c r="AL35" s="126"/>
      <c r="AM35" s="126"/>
      <c r="AN35" s="183"/>
      <c r="AO35" s="127"/>
      <c r="AP35" s="126"/>
      <c r="AQ35" s="126"/>
      <c r="AR35" s="183"/>
      <c r="AS35" s="127"/>
      <c r="AT35" s="126"/>
      <c r="AU35" s="126"/>
      <c r="AV35" s="183"/>
      <c r="AW35" s="127"/>
      <c r="AX35" s="126"/>
      <c r="AY35" s="126"/>
      <c r="AZ35" s="183"/>
      <c r="BA35" s="127"/>
      <c r="BB35" s="126"/>
      <c r="BC35" s="126"/>
      <c r="BD35" s="183"/>
      <c r="BE35" s="127"/>
      <c r="BF35" s="126"/>
      <c r="BG35" s="126"/>
      <c r="BH35" s="183"/>
      <c r="BI35" s="127"/>
      <c r="BJ35" s="126"/>
      <c r="BK35" s="126"/>
      <c r="BL35" s="183"/>
      <c r="BM35" s="127"/>
      <c r="BN35" s="126"/>
      <c r="BO35" s="126"/>
      <c r="BP35" s="183"/>
      <c r="BQ35" s="127"/>
      <c r="BR35" s="126"/>
      <c r="BS35" s="126"/>
      <c r="BT35" s="183"/>
      <c r="BU35" s="127"/>
      <c r="BV35" s="126"/>
      <c r="BW35" s="126"/>
      <c r="BX35" s="183"/>
      <c r="BY35" s="127"/>
      <c r="BZ35" s="126"/>
      <c r="CA35" s="126"/>
      <c r="CB35" s="183"/>
      <c r="CC35" s="127"/>
      <c r="CD35" s="126"/>
      <c r="CE35" s="126"/>
      <c r="CF35" s="183"/>
      <c r="CG35" s="127"/>
      <c r="CH35" s="126"/>
      <c r="CI35" s="126"/>
      <c r="CJ35" s="183"/>
      <c r="CK35" s="127"/>
      <c r="CL35" s="126"/>
      <c r="CM35" s="126"/>
      <c r="CN35" s="183"/>
      <c r="CO35" s="127"/>
      <c r="CP35" s="126"/>
      <c r="CQ35" s="126"/>
      <c r="CR35" s="183"/>
      <c r="CS35" s="127"/>
      <c r="CT35" s="126"/>
      <c r="CU35" s="126"/>
      <c r="CV35" s="183"/>
      <c r="CW35" s="127"/>
      <c r="CX35" s="126"/>
      <c r="CY35" s="126"/>
      <c r="CZ35" s="183"/>
      <c r="DA35" s="127"/>
      <c r="DB35" s="126"/>
      <c r="DC35" s="126"/>
      <c r="DD35" s="183"/>
      <c r="DE35" s="127"/>
      <c r="DF35" s="126"/>
      <c r="DG35" s="126"/>
      <c r="DH35" s="183"/>
      <c r="DI35" s="127"/>
      <c r="DJ35" s="126"/>
      <c r="DK35" s="126"/>
      <c r="DL35" s="183"/>
      <c r="DM35" s="127"/>
      <c r="DN35" s="126"/>
      <c r="DO35" s="126"/>
      <c r="DP35" s="183"/>
      <c r="DQ35" s="127"/>
      <c r="DR35" s="126"/>
      <c r="DS35" s="126"/>
      <c r="DT35" s="183"/>
      <c r="DU35" s="127"/>
      <c r="DV35" s="126"/>
      <c r="DW35" s="126"/>
      <c r="DX35" s="183"/>
      <c r="DY35" s="127"/>
      <c r="DZ35" s="126"/>
      <c r="EA35" s="126"/>
      <c r="EB35" s="183"/>
      <c r="EC35" s="127"/>
      <c r="ED35" s="126"/>
      <c r="EE35" s="126"/>
      <c r="EF35" s="183"/>
      <c r="EG35" s="127"/>
      <c r="EH35" s="126"/>
      <c r="EI35" s="126"/>
      <c r="EJ35" s="183"/>
      <c r="EK35" s="127"/>
      <c r="EL35" s="126"/>
      <c r="EM35" s="126"/>
      <c r="EN35" s="183"/>
      <c r="EO35" s="127"/>
      <c r="EP35" s="126"/>
      <c r="EQ35" s="126"/>
      <c r="ER35" s="183"/>
      <c r="ES35" s="127"/>
      <c r="ET35" s="126"/>
      <c r="EU35" s="126"/>
      <c r="EV35" s="183"/>
      <c r="EW35" s="127"/>
      <c r="EX35" s="126"/>
      <c r="EY35" s="126"/>
      <c r="EZ35" s="183"/>
      <c r="FA35" s="127"/>
      <c r="FB35" s="126"/>
      <c r="FC35" s="126"/>
      <c r="FD35" s="183"/>
      <c r="FE35" s="127"/>
      <c r="FF35" s="126"/>
      <c r="FG35" s="126"/>
      <c r="FH35" s="183"/>
      <c r="FI35" s="127"/>
      <c r="FJ35" s="126"/>
      <c r="FK35" s="126"/>
      <c r="FL35" s="183"/>
      <c r="FM35" s="127"/>
      <c r="FN35" s="126"/>
      <c r="FO35" s="126"/>
      <c r="FP35" s="183"/>
      <c r="FQ35" s="127"/>
      <c r="FR35" s="126"/>
      <c r="FS35" s="126"/>
      <c r="FT35" s="183"/>
      <c r="FU35" s="127"/>
      <c r="FV35" s="126"/>
      <c r="FW35" s="126"/>
      <c r="FX35" s="183"/>
      <c r="FY35" s="127"/>
      <c r="FZ35" s="126"/>
      <c r="GA35" s="126"/>
      <c r="GB35" s="183"/>
      <c r="GC35" s="127"/>
      <c r="GD35" s="126"/>
      <c r="GE35" s="126"/>
      <c r="GF35" s="183"/>
      <c r="GG35" s="127"/>
      <c r="GH35" s="126"/>
      <c r="GI35" s="126"/>
      <c r="GJ35" s="183"/>
      <c r="GK35" s="127"/>
      <c r="GL35" s="126"/>
      <c r="GM35" s="126"/>
      <c r="GN35" s="183"/>
      <c r="GO35" s="127"/>
      <c r="GP35" s="126"/>
      <c r="GQ35" s="126"/>
      <c r="GR35" s="183"/>
      <c r="GS35" s="127"/>
      <c r="GT35" s="126"/>
      <c r="GU35" s="126"/>
      <c r="GV35" s="183"/>
      <c r="GW35" s="127"/>
      <c r="GX35" s="126"/>
      <c r="GY35" s="126"/>
      <c r="GZ35" s="183"/>
      <c r="HA35" s="127"/>
      <c r="HB35" s="126"/>
      <c r="HC35" s="126"/>
      <c r="HD35" s="183"/>
      <c r="HE35" s="127"/>
      <c r="HF35" s="126"/>
      <c r="HG35" s="126"/>
      <c r="HH35" s="183"/>
      <c r="HI35" s="127"/>
      <c r="HJ35" s="126"/>
      <c r="HK35" s="126"/>
      <c r="HL35" s="183"/>
      <c r="HM35" s="127"/>
      <c r="HN35" s="126"/>
      <c r="HO35" s="126"/>
      <c r="HP35" s="183"/>
      <c r="HQ35" s="127"/>
      <c r="HR35" s="126"/>
      <c r="HS35" s="126"/>
      <c r="HT35" s="183"/>
      <c r="HU35" s="127"/>
      <c r="HV35" s="126"/>
      <c r="HW35" s="126"/>
      <c r="HX35" s="183"/>
      <c r="HY35" s="127"/>
      <c r="HZ35" s="126"/>
      <c r="IA35" s="126"/>
      <c r="IB35" s="183"/>
      <c r="IC35" s="127"/>
      <c r="ID35" s="126"/>
      <c r="IE35" s="126"/>
      <c r="IF35" s="183"/>
      <c r="IG35" s="127"/>
      <c r="IH35" s="126"/>
      <c r="II35" s="126"/>
      <c r="IJ35" s="183"/>
    </row>
    <row r="36" spans="1:244" s="118" customFormat="1">
      <c r="A36" s="113" t="s">
        <v>40</v>
      </c>
      <c r="B36" s="194"/>
      <c r="C36" s="194"/>
      <c r="D36" s="2"/>
    </row>
    <row r="37" spans="1:244" s="118" customFormat="1">
      <c r="A37" s="122" t="s">
        <v>68</v>
      </c>
      <c r="B37" s="193">
        <v>0</v>
      </c>
      <c r="C37" s="193">
        <v>0</v>
      </c>
      <c r="D37" s="178">
        <v>0</v>
      </c>
    </row>
    <row r="38" spans="1:244" s="118" customFormat="1">
      <c r="A38" s="122" t="s">
        <v>42</v>
      </c>
      <c r="B38" s="193">
        <v>0</v>
      </c>
      <c r="C38" s="193">
        <v>0</v>
      </c>
      <c r="D38" s="178">
        <v>0</v>
      </c>
    </row>
    <row r="39" spans="1:244" s="118" customFormat="1">
      <c r="A39" s="122" t="s">
        <v>43</v>
      </c>
      <c r="B39" s="193">
        <v>0</v>
      </c>
      <c r="C39" s="193">
        <v>0</v>
      </c>
      <c r="D39" s="178">
        <v>0</v>
      </c>
    </row>
    <row r="40" spans="1:244" s="118" customFormat="1">
      <c r="A40" s="123" t="s">
        <v>44</v>
      </c>
      <c r="B40" s="196">
        <v>0</v>
      </c>
      <c r="C40" s="196">
        <v>0</v>
      </c>
      <c r="D40" s="182">
        <v>0</v>
      </c>
      <c r="E40" s="127"/>
      <c r="F40" s="126"/>
      <c r="G40" s="126"/>
      <c r="H40" s="183"/>
      <c r="I40" s="127"/>
      <c r="J40" s="126"/>
      <c r="K40" s="126"/>
      <c r="L40" s="183"/>
      <c r="M40" s="127"/>
      <c r="N40" s="126"/>
      <c r="O40" s="126"/>
      <c r="P40" s="183"/>
      <c r="Q40" s="127"/>
      <c r="R40" s="126"/>
      <c r="S40" s="126"/>
      <c r="T40" s="183"/>
      <c r="U40" s="127"/>
      <c r="V40" s="126"/>
      <c r="W40" s="126"/>
      <c r="X40" s="183"/>
      <c r="Y40" s="127"/>
      <c r="Z40" s="126"/>
      <c r="AA40" s="126"/>
      <c r="AB40" s="183"/>
      <c r="AC40" s="127"/>
      <c r="AD40" s="126"/>
      <c r="AE40" s="126"/>
      <c r="AF40" s="183"/>
      <c r="AG40" s="127"/>
      <c r="AH40" s="126"/>
      <c r="AI40" s="126"/>
      <c r="AJ40" s="183"/>
      <c r="AK40" s="127"/>
      <c r="AL40" s="126"/>
      <c r="AM40" s="126"/>
      <c r="AN40" s="183"/>
      <c r="AO40" s="127"/>
      <c r="AP40" s="126"/>
      <c r="AQ40" s="126"/>
      <c r="AR40" s="183"/>
      <c r="AS40" s="127"/>
      <c r="AT40" s="126"/>
      <c r="AU40" s="126"/>
      <c r="AV40" s="183"/>
      <c r="AW40" s="127"/>
      <c r="AX40" s="126"/>
      <c r="AY40" s="126"/>
      <c r="AZ40" s="183"/>
      <c r="BA40" s="127"/>
      <c r="BB40" s="126"/>
      <c r="BC40" s="126"/>
      <c r="BD40" s="183"/>
      <c r="BE40" s="127"/>
      <c r="BF40" s="126"/>
      <c r="BG40" s="126"/>
      <c r="BH40" s="183"/>
      <c r="BI40" s="127"/>
      <c r="BJ40" s="126"/>
      <c r="BK40" s="126"/>
      <c r="BL40" s="183"/>
      <c r="BM40" s="127"/>
      <c r="BN40" s="126"/>
      <c r="BO40" s="126"/>
      <c r="BP40" s="183"/>
      <c r="BQ40" s="127"/>
      <c r="BR40" s="126"/>
      <c r="BS40" s="126"/>
      <c r="BT40" s="183"/>
      <c r="BU40" s="127"/>
      <c r="BV40" s="126"/>
      <c r="BW40" s="126"/>
      <c r="BX40" s="183"/>
      <c r="BY40" s="127"/>
      <c r="BZ40" s="126"/>
      <c r="CA40" s="126"/>
      <c r="CB40" s="183"/>
      <c r="CC40" s="127"/>
      <c r="CD40" s="126"/>
      <c r="CE40" s="126"/>
      <c r="CF40" s="183"/>
      <c r="CG40" s="127"/>
      <c r="CH40" s="126"/>
      <c r="CI40" s="126"/>
      <c r="CJ40" s="183"/>
      <c r="CK40" s="127"/>
      <c r="CL40" s="126"/>
      <c r="CM40" s="126"/>
      <c r="CN40" s="183"/>
      <c r="CO40" s="127"/>
      <c r="CP40" s="126"/>
      <c r="CQ40" s="126"/>
      <c r="CR40" s="183"/>
      <c r="CS40" s="127"/>
      <c r="CT40" s="126"/>
      <c r="CU40" s="126"/>
      <c r="CV40" s="183"/>
      <c r="CW40" s="127"/>
      <c r="CX40" s="126"/>
      <c r="CY40" s="126"/>
      <c r="CZ40" s="183"/>
      <c r="DA40" s="127"/>
      <c r="DB40" s="126"/>
      <c r="DC40" s="126"/>
      <c r="DD40" s="183"/>
      <c r="DE40" s="127"/>
      <c r="DF40" s="126"/>
      <c r="DG40" s="126"/>
      <c r="DH40" s="183"/>
      <c r="DI40" s="127"/>
      <c r="DJ40" s="126"/>
      <c r="DK40" s="126"/>
      <c r="DL40" s="183"/>
      <c r="DM40" s="127"/>
      <c r="DN40" s="126"/>
      <c r="DO40" s="126"/>
      <c r="DP40" s="183"/>
      <c r="DQ40" s="127"/>
      <c r="DR40" s="126"/>
      <c r="DS40" s="126"/>
      <c r="DT40" s="183"/>
      <c r="DU40" s="127"/>
      <c r="DV40" s="126"/>
      <c r="DW40" s="126"/>
      <c r="DX40" s="183"/>
      <c r="DY40" s="127"/>
      <c r="DZ40" s="126"/>
      <c r="EA40" s="126"/>
      <c r="EB40" s="183"/>
      <c r="EC40" s="127"/>
      <c r="ED40" s="126"/>
      <c r="EE40" s="126"/>
      <c r="EF40" s="183"/>
      <c r="EG40" s="127"/>
      <c r="EH40" s="126"/>
      <c r="EI40" s="126"/>
      <c r="EJ40" s="183"/>
      <c r="EK40" s="127"/>
      <c r="EL40" s="126"/>
      <c r="EM40" s="126"/>
      <c r="EN40" s="183"/>
      <c r="EO40" s="127"/>
      <c r="EP40" s="126"/>
      <c r="EQ40" s="126"/>
      <c r="ER40" s="183"/>
      <c r="ES40" s="127"/>
      <c r="ET40" s="126"/>
      <c r="EU40" s="126"/>
      <c r="EV40" s="183"/>
      <c r="EW40" s="127"/>
      <c r="EX40" s="126"/>
      <c r="EY40" s="126"/>
      <c r="EZ40" s="183"/>
      <c r="FA40" s="127"/>
      <c r="FB40" s="126"/>
      <c r="FC40" s="126"/>
      <c r="FD40" s="183"/>
      <c r="FE40" s="127"/>
      <c r="FF40" s="126"/>
      <c r="FG40" s="126"/>
      <c r="FH40" s="183"/>
      <c r="FI40" s="127"/>
      <c r="FJ40" s="126"/>
      <c r="FK40" s="126"/>
      <c r="FL40" s="183"/>
      <c r="FM40" s="127"/>
      <c r="FN40" s="126"/>
      <c r="FO40" s="126"/>
      <c r="FP40" s="183"/>
      <c r="FQ40" s="127"/>
      <c r="FR40" s="126"/>
      <c r="FS40" s="126"/>
      <c r="FT40" s="183"/>
      <c r="FU40" s="127"/>
      <c r="FV40" s="126"/>
      <c r="FW40" s="126"/>
      <c r="FX40" s="183"/>
      <c r="FY40" s="127"/>
      <c r="FZ40" s="126"/>
      <c r="GA40" s="126"/>
      <c r="GB40" s="183"/>
      <c r="GC40" s="127"/>
      <c r="GD40" s="126"/>
      <c r="GE40" s="126"/>
      <c r="GF40" s="183"/>
      <c r="GG40" s="127"/>
      <c r="GH40" s="126"/>
      <c r="GI40" s="126"/>
      <c r="GJ40" s="183"/>
      <c r="GK40" s="127"/>
      <c r="GL40" s="126"/>
      <c r="GM40" s="126"/>
      <c r="GN40" s="183"/>
      <c r="GO40" s="127"/>
      <c r="GP40" s="126"/>
      <c r="GQ40" s="126"/>
      <c r="GR40" s="183"/>
      <c r="GS40" s="127"/>
      <c r="GT40" s="126"/>
      <c r="GU40" s="126"/>
      <c r="GV40" s="183"/>
      <c r="GW40" s="127"/>
      <c r="GX40" s="126"/>
      <c r="GY40" s="126"/>
      <c r="GZ40" s="183"/>
      <c r="HA40" s="127"/>
      <c r="HB40" s="126"/>
      <c r="HC40" s="126"/>
      <c r="HD40" s="183"/>
      <c r="HE40" s="127"/>
      <c r="HF40" s="126"/>
      <c r="HG40" s="126"/>
      <c r="HH40" s="183"/>
      <c r="HI40" s="127"/>
      <c r="HJ40" s="126"/>
      <c r="HK40" s="126"/>
      <c r="HL40" s="183"/>
      <c r="HM40" s="127"/>
      <c r="HN40" s="126"/>
      <c r="HO40" s="126"/>
      <c r="HP40" s="183"/>
      <c r="HQ40" s="127"/>
      <c r="HR40" s="126"/>
      <c r="HS40" s="126"/>
      <c r="HT40" s="183"/>
      <c r="HU40" s="127"/>
      <c r="HV40" s="126"/>
      <c r="HW40" s="126"/>
      <c r="HX40" s="183"/>
      <c r="HY40" s="127"/>
      <c r="HZ40" s="126"/>
      <c r="IA40" s="126"/>
      <c r="IB40" s="183"/>
      <c r="IC40" s="127"/>
      <c r="ID40" s="126"/>
      <c r="IE40" s="126"/>
      <c r="IF40" s="183"/>
      <c r="IG40" s="127"/>
      <c r="IH40" s="126"/>
      <c r="II40" s="126"/>
      <c r="IJ40" s="183"/>
    </row>
    <row r="41" spans="1:244" s="118" customFormat="1">
      <c r="A41" s="184" t="s">
        <v>45</v>
      </c>
      <c r="B41" s="197">
        <v>91.611584568920975</v>
      </c>
      <c r="C41" s="197">
        <v>0.03</v>
      </c>
      <c r="D41" s="186">
        <v>6.1045634328861904E-2</v>
      </c>
      <c r="E41" s="126"/>
      <c r="F41" s="126"/>
      <c r="G41" s="127"/>
      <c r="H41" s="126"/>
      <c r="I41" s="126"/>
      <c r="J41" s="126"/>
      <c r="K41" s="127"/>
      <c r="L41" s="126"/>
      <c r="M41" s="126"/>
      <c r="N41" s="126"/>
      <c r="O41" s="127"/>
      <c r="P41" s="126"/>
      <c r="Q41" s="126"/>
      <c r="R41" s="126"/>
      <c r="S41" s="127"/>
      <c r="T41" s="126"/>
      <c r="U41" s="126"/>
      <c r="V41" s="126"/>
      <c r="W41" s="127"/>
      <c r="X41" s="126"/>
      <c r="Y41" s="126"/>
      <c r="Z41" s="126"/>
      <c r="AA41" s="127"/>
      <c r="AB41" s="126"/>
      <c r="AC41" s="126"/>
      <c r="AD41" s="126"/>
      <c r="AE41" s="127"/>
      <c r="AF41" s="126"/>
      <c r="AG41" s="126"/>
      <c r="AH41" s="126"/>
      <c r="AI41" s="127"/>
      <c r="AJ41" s="126"/>
      <c r="AK41" s="126"/>
      <c r="AL41" s="126"/>
      <c r="AM41" s="127"/>
      <c r="AN41" s="126"/>
      <c r="AO41" s="126"/>
      <c r="AP41" s="126"/>
      <c r="AQ41" s="127"/>
      <c r="AR41" s="126"/>
      <c r="AS41" s="126"/>
      <c r="AT41" s="126"/>
      <c r="AU41" s="127"/>
      <c r="AV41" s="126"/>
      <c r="AW41" s="126"/>
      <c r="AX41" s="126"/>
      <c r="AY41" s="127"/>
      <c r="AZ41" s="126"/>
      <c r="BA41" s="126"/>
      <c r="BB41" s="126"/>
      <c r="BC41" s="127"/>
      <c r="BD41" s="126"/>
      <c r="BE41" s="126"/>
      <c r="BF41" s="126"/>
      <c r="BG41" s="127"/>
      <c r="BH41" s="126"/>
      <c r="BI41" s="126"/>
      <c r="BJ41" s="126"/>
      <c r="BK41" s="127"/>
      <c r="BL41" s="126"/>
      <c r="BM41" s="126"/>
      <c r="BN41" s="126"/>
      <c r="BO41" s="127"/>
      <c r="BP41" s="126"/>
      <c r="BQ41" s="126"/>
      <c r="BR41" s="126"/>
      <c r="BS41" s="127"/>
      <c r="BT41" s="126"/>
      <c r="BU41" s="126"/>
      <c r="BV41" s="126"/>
      <c r="BW41" s="127"/>
      <c r="BX41" s="126"/>
      <c r="BY41" s="126"/>
      <c r="BZ41" s="126"/>
      <c r="CA41" s="127"/>
      <c r="CB41" s="126"/>
      <c r="CC41" s="126"/>
      <c r="CD41" s="126"/>
      <c r="CE41" s="127"/>
      <c r="CF41" s="126"/>
      <c r="CG41" s="126"/>
      <c r="CH41" s="126"/>
      <c r="CI41" s="127"/>
      <c r="CJ41" s="126"/>
      <c r="CK41" s="126"/>
      <c r="CL41" s="126"/>
      <c r="CM41" s="127"/>
      <c r="CN41" s="126"/>
      <c r="CO41" s="126"/>
      <c r="CP41" s="126"/>
      <c r="CQ41" s="127"/>
      <c r="CR41" s="126"/>
      <c r="CS41" s="126"/>
      <c r="CT41" s="126"/>
      <c r="CU41" s="127"/>
      <c r="CV41" s="126"/>
      <c r="CW41" s="126"/>
      <c r="CX41" s="126"/>
      <c r="CY41" s="127"/>
      <c r="CZ41" s="126"/>
      <c r="DA41" s="126"/>
      <c r="DB41" s="126"/>
      <c r="DC41" s="127"/>
      <c r="DD41" s="126"/>
      <c r="DE41" s="126"/>
      <c r="DF41" s="126"/>
      <c r="DG41" s="127"/>
      <c r="DH41" s="126"/>
      <c r="DI41" s="126"/>
      <c r="DJ41" s="126"/>
      <c r="DK41" s="127"/>
      <c r="DL41" s="126"/>
      <c r="DM41" s="126"/>
      <c r="DN41" s="126"/>
      <c r="DO41" s="127"/>
      <c r="DP41" s="126"/>
      <c r="DQ41" s="126"/>
      <c r="DR41" s="126"/>
      <c r="DS41" s="127"/>
      <c r="DT41" s="126"/>
      <c r="DU41" s="126"/>
      <c r="DV41" s="126"/>
      <c r="DW41" s="127"/>
      <c r="DX41" s="126"/>
      <c r="DY41" s="126"/>
      <c r="DZ41" s="126"/>
      <c r="EA41" s="127"/>
      <c r="EB41" s="126"/>
      <c r="EC41" s="126"/>
      <c r="ED41" s="126"/>
      <c r="EE41" s="127"/>
      <c r="EF41" s="126"/>
      <c r="EG41" s="126"/>
      <c r="EH41" s="126"/>
      <c r="EI41" s="127"/>
      <c r="EJ41" s="126"/>
      <c r="EK41" s="126"/>
      <c r="EL41" s="126"/>
      <c r="EM41" s="127"/>
      <c r="EN41" s="126"/>
      <c r="EO41" s="126"/>
      <c r="EP41" s="126"/>
      <c r="EQ41" s="127"/>
      <c r="ER41" s="126"/>
      <c r="ES41" s="126"/>
      <c r="ET41" s="126"/>
      <c r="EU41" s="127"/>
      <c r="EV41" s="126"/>
      <c r="EW41" s="126"/>
      <c r="EX41" s="126"/>
      <c r="EY41" s="127"/>
      <c r="EZ41" s="126"/>
      <c r="FA41" s="126"/>
      <c r="FB41" s="126"/>
      <c r="FC41" s="127"/>
      <c r="FD41" s="126"/>
      <c r="FE41" s="126"/>
      <c r="FF41" s="126"/>
      <c r="FG41" s="127"/>
      <c r="FH41" s="126"/>
      <c r="FI41" s="126"/>
      <c r="FJ41" s="126"/>
      <c r="FK41" s="127"/>
      <c r="FL41" s="126"/>
      <c r="FM41" s="126"/>
      <c r="FN41" s="126"/>
      <c r="FO41" s="127"/>
      <c r="FP41" s="126"/>
      <c r="FQ41" s="126"/>
      <c r="FR41" s="126"/>
      <c r="FS41" s="127"/>
      <c r="FT41" s="126"/>
      <c r="FU41" s="126"/>
      <c r="FV41" s="126"/>
      <c r="FW41" s="127"/>
      <c r="FX41" s="126"/>
      <c r="FY41" s="126"/>
      <c r="FZ41" s="126"/>
      <c r="GA41" s="127"/>
      <c r="GB41" s="126"/>
      <c r="GC41" s="126"/>
      <c r="GD41" s="126"/>
      <c r="GE41" s="127"/>
      <c r="GF41" s="126"/>
      <c r="GG41" s="126"/>
      <c r="GH41" s="126"/>
      <c r="GI41" s="127"/>
      <c r="GJ41" s="126"/>
      <c r="GK41" s="126"/>
      <c r="GL41" s="126"/>
      <c r="GM41" s="127"/>
      <c r="GN41" s="126"/>
      <c r="GO41" s="126"/>
      <c r="GP41" s="126"/>
      <c r="GQ41" s="127"/>
      <c r="GR41" s="126"/>
      <c r="GS41" s="126"/>
      <c r="GT41" s="126"/>
      <c r="GU41" s="127"/>
      <c r="GV41" s="126"/>
      <c r="GW41" s="126"/>
      <c r="GX41" s="126"/>
      <c r="GY41" s="127"/>
      <c r="GZ41" s="126"/>
      <c r="HA41" s="126"/>
      <c r="HB41" s="126"/>
      <c r="HC41" s="127"/>
      <c r="HD41" s="126"/>
      <c r="HE41" s="126"/>
      <c r="HF41" s="126"/>
      <c r="HG41" s="127"/>
      <c r="HH41" s="126"/>
      <c r="HI41" s="126"/>
      <c r="HJ41" s="126"/>
      <c r="HK41" s="127"/>
      <c r="HL41" s="126"/>
      <c r="HM41" s="126"/>
      <c r="HN41" s="126"/>
      <c r="HO41" s="127"/>
      <c r="HP41" s="126"/>
      <c r="HQ41" s="126"/>
      <c r="HR41" s="126"/>
      <c r="HS41" s="127"/>
      <c r="HT41" s="126"/>
      <c r="HU41" s="126"/>
      <c r="HV41" s="126"/>
      <c r="HW41" s="127"/>
      <c r="HX41" s="126"/>
      <c r="HY41" s="126"/>
      <c r="HZ41" s="126"/>
      <c r="IA41" s="127"/>
      <c r="IB41" s="126"/>
      <c r="IC41" s="126"/>
      <c r="ID41" s="126"/>
      <c r="IE41" s="127"/>
      <c r="IF41" s="126"/>
      <c r="IG41" s="126"/>
      <c r="IH41" s="126"/>
    </row>
    <row r="42" spans="1:244" s="125" customFormat="1">
      <c r="A42" s="179" t="s">
        <v>46</v>
      </c>
      <c r="B42" s="195">
        <v>1495.8582234749683</v>
      </c>
      <c r="C42" s="195">
        <v>0.54</v>
      </c>
      <c r="D42" s="181">
        <v>0.99676929012591853</v>
      </c>
    </row>
    <row r="43" spans="1:244" s="118" customFormat="1">
      <c r="A43" s="113" t="s">
        <v>135</v>
      </c>
      <c r="B43" s="194"/>
      <c r="C43" s="194"/>
      <c r="D43" s="2"/>
    </row>
    <row r="44" spans="1:244" s="118" customFormat="1">
      <c r="A44" s="110" t="s">
        <v>209</v>
      </c>
      <c r="B44" s="193">
        <v>0</v>
      </c>
      <c r="C44" s="193">
        <v>0</v>
      </c>
      <c r="D44" s="178">
        <v>0</v>
      </c>
    </row>
    <row r="45" spans="1:244" s="118" customFormat="1">
      <c r="A45" s="110" t="s">
        <v>323</v>
      </c>
      <c r="B45" s="193">
        <v>2.7483475370676294</v>
      </c>
      <c r="C45" s="193">
        <v>0</v>
      </c>
      <c r="D45" s="178">
        <v>1.8313690298658572E-3</v>
      </c>
    </row>
    <row r="46" spans="1:244" s="118" customFormat="1">
      <c r="A46" s="110" t="s">
        <v>210</v>
      </c>
      <c r="B46" s="193">
        <v>2.1</v>
      </c>
      <c r="C46" s="193">
        <v>0</v>
      </c>
      <c r="D46" s="178">
        <v>1.3993408442156796E-3</v>
      </c>
    </row>
    <row r="47" spans="1:244" s="118" customFormat="1">
      <c r="A47" s="123" t="s">
        <v>211</v>
      </c>
      <c r="B47" s="196">
        <v>4.8483475370676299</v>
      </c>
      <c r="C47" s="196">
        <v>0</v>
      </c>
      <c r="D47" s="182">
        <v>3.2307098740815368E-3</v>
      </c>
      <c r="E47" s="127"/>
      <c r="F47" s="126"/>
      <c r="G47" s="126"/>
      <c r="H47" s="183"/>
      <c r="I47" s="127"/>
      <c r="J47" s="126"/>
      <c r="K47" s="126"/>
      <c r="L47" s="183"/>
      <c r="M47" s="127"/>
      <c r="N47" s="126"/>
      <c r="O47" s="126"/>
      <c r="P47" s="183"/>
      <c r="Q47" s="127"/>
      <c r="R47" s="126"/>
      <c r="S47" s="126"/>
      <c r="T47" s="183"/>
      <c r="U47" s="127"/>
      <c r="V47" s="126"/>
      <c r="W47" s="126"/>
      <c r="X47" s="183"/>
      <c r="Y47" s="127"/>
      <c r="Z47" s="126"/>
      <c r="AA47" s="126"/>
      <c r="AB47" s="183"/>
      <c r="AC47" s="127"/>
      <c r="AD47" s="126"/>
      <c r="AE47" s="126"/>
      <c r="AF47" s="183"/>
      <c r="AG47" s="127"/>
      <c r="AH47" s="126"/>
      <c r="AI47" s="126"/>
      <c r="AJ47" s="183"/>
      <c r="AK47" s="127"/>
      <c r="AL47" s="126"/>
      <c r="AM47" s="126"/>
      <c r="AN47" s="183"/>
      <c r="AO47" s="127"/>
      <c r="AP47" s="126"/>
      <c r="AQ47" s="126"/>
      <c r="AR47" s="183"/>
      <c r="AS47" s="127"/>
      <c r="AT47" s="126"/>
      <c r="AU47" s="126"/>
      <c r="AV47" s="183"/>
      <c r="AW47" s="127"/>
      <c r="AX47" s="126"/>
      <c r="AY47" s="126"/>
      <c r="AZ47" s="183"/>
      <c r="BA47" s="127"/>
      <c r="BB47" s="126"/>
      <c r="BC47" s="126"/>
      <c r="BD47" s="183"/>
      <c r="BE47" s="127"/>
      <c r="BF47" s="126"/>
      <c r="BG47" s="126"/>
      <c r="BH47" s="183"/>
      <c r="BI47" s="127"/>
      <c r="BJ47" s="126"/>
      <c r="BK47" s="126"/>
      <c r="BL47" s="183"/>
      <c r="BM47" s="127"/>
      <c r="BN47" s="126"/>
      <c r="BO47" s="126"/>
      <c r="BP47" s="183"/>
      <c r="BQ47" s="127"/>
      <c r="BR47" s="126"/>
      <c r="BS47" s="126"/>
      <c r="BT47" s="183"/>
      <c r="BU47" s="127"/>
      <c r="BV47" s="126"/>
      <c r="BW47" s="126"/>
      <c r="BX47" s="183"/>
      <c r="BY47" s="127"/>
      <c r="BZ47" s="126"/>
      <c r="CA47" s="126"/>
      <c r="CB47" s="183"/>
      <c r="CC47" s="127"/>
      <c r="CD47" s="126"/>
      <c r="CE47" s="126"/>
      <c r="CF47" s="183"/>
      <c r="CG47" s="127"/>
      <c r="CH47" s="126"/>
      <c r="CI47" s="126"/>
      <c r="CJ47" s="183"/>
      <c r="CK47" s="127"/>
      <c r="CL47" s="126"/>
      <c r="CM47" s="126"/>
      <c r="CN47" s="183"/>
      <c r="CO47" s="127"/>
      <c r="CP47" s="126"/>
      <c r="CQ47" s="126"/>
      <c r="CR47" s="183"/>
      <c r="CS47" s="127"/>
      <c r="CT47" s="126"/>
      <c r="CU47" s="126"/>
      <c r="CV47" s="183"/>
      <c r="CW47" s="127"/>
      <c r="CX47" s="126"/>
      <c r="CY47" s="126"/>
      <c r="CZ47" s="183"/>
      <c r="DA47" s="127"/>
      <c r="DB47" s="126"/>
      <c r="DC47" s="126"/>
      <c r="DD47" s="183"/>
      <c r="DE47" s="127"/>
      <c r="DF47" s="126"/>
      <c r="DG47" s="126"/>
      <c r="DH47" s="183"/>
      <c r="DI47" s="127"/>
      <c r="DJ47" s="126"/>
      <c r="DK47" s="126"/>
      <c r="DL47" s="183"/>
      <c r="DM47" s="127"/>
      <c r="DN47" s="126"/>
      <c r="DO47" s="126"/>
      <c r="DP47" s="183"/>
      <c r="DQ47" s="127"/>
      <c r="DR47" s="126"/>
      <c r="DS47" s="126"/>
      <c r="DT47" s="183"/>
      <c r="DU47" s="127"/>
      <c r="DV47" s="126"/>
      <c r="DW47" s="126"/>
      <c r="DX47" s="183"/>
      <c r="DY47" s="127"/>
      <c r="DZ47" s="126"/>
      <c r="EA47" s="126"/>
      <c r="EB47" s="183"/>
      <c r="EC47" s="127"/>
      <c r="ED47" s="126"/>
      <c r="EE47" s="126"/>
      <c r="EF47" s="183"/>
      <c r="EG47" s="127"/>
      <c r="EH47" s="126"/>
      <c r="EI47" s="126"/>
      <c r="EJ47" s="183"/>
      <c r="EK47" s="127"/>
      <c r="EL47" s="126"/>
      <c r="EM47" s="126"/>
      <c r="EN47" s="183"/>
      <c r="EO47" s="127"/>
      <c r="EP47" s="126"/>
      <c r="EQ47" s="126"/>
      <c r="ER47" s="183"/>
      <c r="ES47" s="127"/>
      <c r="ET47" s="126"/>
      <c r="EU47" s="126"/>
      <c r="EV47" s="183"/>
      <c r="EW47" s="127"/>
      <c r="EX47" s="126"/>
      <c r="EY47" s="126"/>
      <c r="EZ47" s="183"/>
      <c r="FA47" s="127"/>
      <c r="FB47" s="126"/>
      <c r="FC47" s="126"/>
      <c r="FD47" s="183"/>
      <c r="FE47" s="127"/>
      <c r="FF47" s="126"/>
      <c r="FG47" s="126"/>
      <c r="FH47" s="183"/>
      <c r="FI47" s="127"/>
      <c r="FJ47" s="126"/>
      <c r="FK47" s="126"/>
      <c r="FL47" s="183"/>
      <c r="FM47" s="127"/>
      <c r="FN47" s="126"/>
      <c r="FO47" s="126"/>
      <c r="FP47" s="183"/>
      <c r="FQ47" s="127"/>
      <c r="FR47" s="126"/>
      <c r="FS47" s="126"/>
      <c r="FT47" s="183"/>
      <c r="FU47" s="127"/>
      <c r="FV47" s="126"/>
      <c r="FW47" s="126"/>
      <c r="FX47" s="183"/>
      <c r="FY47" s="127"/>
      <c r="FZ47" s="126"/>
      <c r="GA47" s="126"/>
      <c r="GB47" s="183"/>
      <c r="GC47" s="127"/>
      <c r="GD47" s="126"/>
      <c r="GE47" s="126"/>
      <c r="GF47" s="183"/>
      <c r="GG47" s="127"/>
      <c r="GH47" s="126"/>
      <c r="GI47" s="126"/>
      <c r="GJ47" s="183"/>
      <c r="GK47" s="127"/>
      <c r="GL47" s="126"/>
      <c r="GM47" s="126"/>
      <c r="GN47" s="183"/>
      <c r="GO47" s="127"/>
      <c r="GP47" s="126"/>
      <c r="GQ47" s="126"/>
      <c r="GR47" s="183"/>
      <c r="GS47" s="127"/>
      <c r="GT47" s="126"/>
      <c r="GU47" s="126"/>
      <c r="GV47" s="183"/>
      <c r="GW47" s="127"/>
      <c r="GX47" s="126"/>
      <c r="GY47" s="126"/>
      <c r="GZ47" s="183"/>
      <c r="HA47" s="127"/>
      <c r="HB47" s="126"/>
      <c r="HC47" s="126"/>
      <c r="HD47" s="183"/>
      <c r="HE47" s="127"/>
      <c r="HF47" s="126"/>
      <c r="HG47" s="126"/>
      <c r="HH47" s="183"/>
      <c r="HI47" s="127"/>
      <c r="HJ47" s="126"/>
      <c r="HK47" s="126"/>
      <c r="HL47" s="183"/>
      <c r="HM47" s="127"/>
      <c r="HN47" s="126"/>
      <c r="HO47" s="126"/>
      <c r="HP47" s="183"/>
      <c r="HQ47" s="127"/>
      <c r="HR47" s="126"/>
      <c r="HS47" s="126"/>
      <c r="HT47" s="183"/>
      <c r="HU47" s="127"/>
      <c r="HV47" s="126"/>
      <c r="HW47" s="126"/>
      <c r="HX47" s="183"/>
      <c r="HY47" s="127"/>
      <c r="HZ47" s="126"/>
      <c r="IA47" s="126"/>
      <c r="IB47" s="183"/>
      <c r="IC47" s="127"/>
      <c r="ID47" s="126"/>
      <c r="IE47" s="126"/>
      <c r="IF47" s="183"/>
      <c r="IG47" s="127"/>
      <c r="IH47" s="126"/>
      <c r="II47" s="126"/>
      <c r="IJ47" s="183"/>
    </row>
    <row r="48" spans="1:244" s="19" customFormat="1" ht="13.5" thickBot="1">
      <c r="A48" s="130" t="s">
        <v>194</v>
      </c>
      <c r="B48" s="198">
        <v>1500.706571012036</v>
      </c>
      <c r="C48" s="198">
        <v>0.54</v>
      </c>
      <c r="D48" s="187">
        <v>1</v>
      </c>
    </row>
    <row r="49" spans="1:4">
      <c r="A49" s="133" t="str">
        <f>[6]Custeio!A83</f>
        <v>Elaboração: CONAB/DIPAI/SUINF/GECUP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6" width="13.140625" style="2"/>
    <col min="257" max="257" width="56.42578125" style="2" customWidth="1"/>
    <col min="258" max="258" width="14.42578125" style="2" customWidth="1"/>
    <col min="259" max="259" width="11.7109375" style="2" customWidth="1"/>
    <col min="260" max="260" width="9.85546875" style="2" customWidth="1"/>
    <col min="261" max="512" width="13.140625" style="2"/>
    <col min="513" max="513" width="56.42578125" style="2" customWidth="1"/>
    <col min="514" max="514" width="14.42578125" style="2" customWidth="1"/>
    <col min="515" max="515" width="11.7109375" style="2" customWidth="1"/>
    <col min="516" max="516" width="9.85546875" style="2" customWidth="1"/>
    <col min="517" max="768" width="13.140625" style="2"/>
    <col min="769" max="769" width="56.42578125" style="2" customWidth="1"/>
    <col min="770" max="770" width="14.42578125" style="2" customWidth="1"/>
    <col min="771" max="771" width="11.7109375" style="2" customWidth="1"/>
    <col min="772" max="772" width="9.85546875" style="2" customWidth="1"/>
    <col min="773" max="1024" width="13.140625" style="2"/>
    <col min="1025" max="1025" width="56.42578125" style="2" customWidth="1"/>
    <col min="1026" max="1026" width="14.42578125" style="2" customWidth="1"/>
    <col min="1027" max="1027" width="11.7109375" style="2" customWidth="1"/>
    <col min="1028" max="1028" width="9.85546875" style="2" customWidth="1"/>
    <col min="1029" max="1280" width="13.140625" style="2"/>
    <col min="1281" max="1281" width="56.42578125" style="2" customWidth="1"/>
    <col min="1282" max="1282" width="14.42578125" style="2" customWidth="1"/>
    <col min="1283" max="1283" width="11.7109375" style="2" customWidth="1"/>
    <col min="1284" max="1284" width="9.85546875" style="2" customWidth="1"/>
    <col min="1285" max="1536" width="13.140625" style="2"/>
    <col min="1537" max="1537" width="56.42578125" style="2" customWidth="1"/>
    <col min="1538" max="1538" width="14.42578125" style="2" customWidth="1"/>
    <col min="1539" max="1539" width="11.7109375" style="2" customWidth="1"/>
    <col min="1540" max="1540" width="9.85546875" style="2" customWidth="1"/>
    <col min="1541" max="1792" width="13.140625" style="2"/>
    <col min="1793" max="1793" width="56.42578125" style="2" customWidth="1"/>
    <col min="1794" max="1794" width="14.42578125" style="2" customWidth="1"/>
    <col min="1795" max="1795" width="11.7109375" style="2" customWidth="1"/>
    <col min="1796" max="1796" width="9.85546875" style="2" customWidth="1"/>
    <col min="1797" max="2048" width="13.140625" style="2"/>
    <col min="2049" max="2049" width="56.42578125" style="2" customWidth="1"/>
    <col min="2050" max="2050" width="14.42578125" style="2" customWidth="1"/>
    <col min="2051" max="2051" width="11.7109375" style="2" customWidth="1"/>
    <col min="2052" max="2052" width="9.85546875" style="2" customWidth="1"/>
    <col min="2053" max="2304" width="13.140625" style="2"/>
    <col min="2305" max="2305" width="56.42578125" style="2" customWidth="1"/>
    <col min="2306" max="2306" width="14.42578125" style="2" customWidth="1"/>
    <col min="2307" max="2307" width="11.7109375" style="2" customWidth="1"/>
    <col min="2308" max="2308" width="9.85546875" style="2" customWidth="1"/>
    <col min="2309" max="2560" width="13.140625" style="2"/>
    <col min="2561" max="2561" width="56.42578125" style="2" customWidth="1"/>
    <col min="2562" max="2562" width="14.42578125" style="2" customWidth="1"/>
    <col min="2563" max="2563" width="11.7109375" style="2" customWidth="1"/>
    <col min="2564" max="2564" width="9.85546875" style="2" customWidth="1"/>
    <col min="2565" max="2816" width="13.140625" style="2"/>
    <col min="2817" max="2817" width="56.42578125" style="2" customWidth="1"/>
    <col min="2818" max="2818" width="14.42578125" style="2" customWidth="1"/>
    <col min="2819" max="2819" width="11.7109375" style="2" customWidth="1"/>
    <col min="2820" max="2820" width="9.85546875" style="2" customWidth="1"/>
    <col min="2821" max="3072" width="13.140625" style="2"/>
    <col min="3073" max="3073" width="56.42578125" style="2" customWidth="1"/>
    <col min="3074" max="3074" width="14.42578125" style="2" customWidth="1"/>
    <col min="3075" max="3075" width="11.7109375" style="2" customWidth="1"/>
    <col min="3076" max="3076" width="9.85546875" style="2" customWidth="1"/>
    <col min="3077" max="3328" width="13.140625" style="2"/>
    <col min="3329" max="3329" width="56.42578125" style="2" customWidth="1"/>
    <col min="3330" max="3330" width="14.42578125" style="2" customWidth="1"/>
    <col min="3331" max="3331" width="11.7109375" style="2" customWidth="1"/>
    <col min="3332" max="3332" width="9.85546875" style="2" customWidth="1"/>
    <col min="3333" max="3584" width="13.140625" style="2"/>
    <col min="3585" max="3585" width="56.42578125" style="2" customWidth="1"/>
    <col min="3586" max="3586" width="14.42578125" style="2" customWidth="1"/>
    <col min="3587" max="3587" width="11.7109375" style="2" customWidth="1"/>
    <col min="3588" max="3588" width="9.85546875" style="2" customWidth="1"/>
    <col min="3589" max="3840" width="13.140625" style="2"/>
    <col min="3841" max="3841" width="56.42578125" style="2" customWidth="1"/>
    <col min="3842" max="3842" width="14.42578125" style="2" customWidth="1"/>
    <col min="3843" max="3843" width="11.7109375" style="2" customWidth="1"/>
    <col min="3844" max="3844" width="9.85546875" style="2" customWidth="1"/>
    <col min="3845" max="4096" width="13.140625" style="2"/>
    <col min="4097" max="4097" width="56.42578125" style="2" customWidth="1"/>
    <col min="4098" max="4098" width="14.42578125" style="2" customWidth="1"/>
    <col min="4099" max="4099" width="11.7109375" style="2" customWidth="1"/>
    <col min="4100" max="4100" width="9.85546875" style="2" customWidth="1"/>
    <col min="4101" max="4352" width="13.140625" style="2"/>
    <col min="4353" max="4353" width="56.42578125" style="2" customWidth="1"/>
    <col min="4354" max="4354" width="14.42578125" style="2" customWidth="1"/>
    <col min="4355" max="4355" width="11.7109375" style="2" customWidth="1"/>
    <col min="4356" max="4356" width="9.85546875" style="2" customWidth="1"/>
    <col min="4357" max="4608" width="13.140625" style="2"/>
    <col min="4609" max="4609" width="56.42578125" style="2" customWidth="1"/>
    <col min="4610" max="4610" width="14.42578125" style="2" customWidth="1"/>
    <col min="4611" max="4611" width="11.7109375" style="2" customWidth="1"/>
    <col min="4612" max="4612" width="9.85546875" style="2" customWidth="1"/>
    <col min="4613" max="4864" width="13.140625" style="2"/>
    <col min="4865" max="4865" width="56.42578125" style="2" customWidth="1"/>
    <col min="4866" max="4866" width="14.42578125" style="2" customWidth="1"/>
    <col min="4867" max="4867" width="11.7109375" style="2" customWidth="1"/>
    <col min="4868" max="4868" width="9.85546875" style="2" customWidth="1"/>
    <col min="4869" max="5120" width="13.140625" style="2"/>
    <col min="5121" max="5121" width="56.42578125" style="2" customWidth="1"/>
    <col min="5122" max="5122" width="14.42578125" style="2" customWidth="1"/>
    <col min="5123" max="5123" width="11.7109375" style="2" customWidth="1"/>
    <col min="5124" max="5124" width="9.85546875" style="2" customWidth="1"/>
    <col min="5125" max="5376" width="13.140625" style="2"/>
    <col min="5377" max="5377" width="56.42578125" style="2" customWidth="1"/>
    <col min="5378" max="5378" width="14.42578125" style="2" customWidth="1"/>
    <col min="5379" max="5379" width="11.7109375" style="2" customWidth="1"/>
    <col min="5380" max="5380" width="9.85546875" style="2" customWidth="1"/>
    <col min="5381" max="5632" width="13.140625" style="2"/>
    <col min="5633" max="5633" width="56.42578125" style="2" customWidth="1"/>
    <col min="5634" max="5634" width="14.42578125" style="2" customWidth="1"/>
    <col min="5635" max="5635" width="11.7109375" style="2" customWidth="1"/>
    <col min="5636" max="5636" width="9.85546875" style="2" customWidth="1"/>
    <col min="5637" max="5888" width="13.140625" style="2"/>
    <col min="5889" max="5889" width="56.42578125" style="2" customWidth="1"/>
    <col min="5890" max="5890" width="14.42578125" style="2" customWidth="1"/>
    <col min="5891" max="5891" width="11.7109375" style="2" customWidth="1"/>
    <col min="5892" max="5892" width="9.85546875" style="2" customWidth="1"/>
    <col min="5893" max="6144" width="13.140625" style="2"/>
    <col min="6145" max="6145" width="56.42578125" style="2" customWidth="1"/>
    <col min="6146" max="6146" width="14.42578125" style="2" customWidth="1"/>
    <col min="6147" max="6147" width="11.7109375" style="2" customWidth="1"/>
    <col min="6148" max="6148" width="9.85546875" style="2" customWidth="1"/>
    <col min="6149" max="6400" width="13.140625" style="2"/>
    <col min="6401" max="6401" width="56.42578125" style="2" customWidth="1"/>
    <col min="6402" max="6402" width="14.42578125" style="2" customWidth="1"/>
    <col min="6403" max="6403" width="11.7109375" style="2" customWidth="1"/>
    <col min="6404" max="6404" width="9.85546875" style="2" customWidth="1"/>
    <col min="6405" max="6656" width="13.140625" style="2"/>
    <col min="6657" max="6657" width="56.42578125" style="2" customWidth="1"/>
    <col min="6658" max="6658" width="14.42578125" style="2" customWidth="1"/>
    <col min="6659" max="6659" width="11.7109375" style="2" customWidth="1"/>
    <col min="6660" max="6660" width="9.85546875" style="2" customWidth="1"/>
    <col min="6661" max="6912" width="13.140625" style="2"/>
    <col min="6913" max="6913" width="56.42578125" style="2" customWidth="1"/>
    <col min="6914" max="6914" width="14.42578125" style="2" customWidth="1"/>
    <col min="6915" max="6915" width="11.7109375" style="2" customWidth="1"/>
    <col min="6916" max="6916" width="9.85546875" style="2" customWidth="1"/>
    <col min="6917" max="7168" width="13.140625" style="2"/>
    <col min="7169" max="7169" width="56.42578125" style="2" customWidth="1"/>
    <col min="7170" max="7170" width="14.42578125" style="2" customWidth="1"/>
    <col min="7171" max="7171" width="11.7109375" style="2" customWidth="1"/>
    <col min="7172" max="7172" width="9.85546875" style="2" customWidth="1"/>
    <col min="7173" max="7424" width="13.140625" style="2"/>
    <col min="7425" max="7425" width="56.42578125" style="2" customWidth="1"/>
    <col min="7426" max="7426" width="14.42578125" style="2" customWidth="1"/>
    <col min="7427" max="7427" width="11.7109375" style="2" customWidth="1"/>
    <col min="7428" max="7428" width="9.85546875" style="2" customWidth="1"/>
    <col min="7429" max="7680" width="13.140625" style="2"/>
    <col min="7681" max="7681" width="56.42578125" style="2" customWidth="1"/>
    <col min="7682" max="7682" width="14.42578125" style="2" customWidth="1"/>
    <col min="7683" max="7683" width="11.7109375" style="2" customWidth="1"/>
    <col min="7684" max="7684" width="9.85546875" style="2" customWidth="1"/>
    <col min="7685" max="7936" width="13.140625" style="2"/>
    <col min="7937" max="7937" width="56.42578125" style="2" customWidth="1"/>
    <col min="7938" max="7938" width="14.42578125" style="2" customWidth="1"/>
    <col min="7939" max="7939" width="11.7109375" style="2" customWidth="1"/>
    <col min="7940" max="7940" width="9.85546875" style="2" customWidth="1"/>
    <col min="7941" max="8192" width="13.140625" style="2"/>
    <col min="8193" max="8193" width="56.42578125" style="2" customWidth="1"/>
    <col min="8194" max="8194" width="14.42578125" style="2" customWidth="1"/>
    <col min="8195" max="8195" width="11.7109375" style="2" customWidth="1"/>
    <col min="8196" max="8196" width="9.85546875" style="2" customWidth="1"/>
    <col min="8197" max="8448" width="13.140625" style="2"/>
    <col min="8449" max="8449" width="56.42578125" style="2" customWidth="1"/>
    <col min="8450" max="8450" width="14.42578125" style="2" customWidth="1"/>
    <col min="8451" max="8451" width="11.7109375" style="2" customWidth="1"/>
    <col min="8452" max="8452" width="9.85546875" style="2" customWidth="1"/>
    <col min="8453" max="8704" width="13.140625" style="2"/>
    <col min="8705" max="8705" width="56.42578125" style="2" customWidth="1"/>
    <col min="8706" max="8706" width="14.42578125" style="2" customWidth="1"/>
    <col min="8707" max="8707" width="11.7109375" style="2" customWidth="1"/>
    <col min="8708" max="8708" width="9.85546875" style="2" customWidth="1"/>
    <col min="8709" max="8960" width="13.140625" style="2"/>
    <col min="8961" max="8961" width="56.42578125" style="2" customWidth="1"/>
    <col min="8962" max="8962" width="14.42578125" style="2" customWidth="1"/>
    <col min="8963" max="8963" width="11.7109375" style="2" customWidth="1"/>
    <col min="8964" max="8964" width="9.85546875" style="2" customWidth="1"/>
    <col min="8965" max="9216" width="13.140625" style="2"/>
    <col min="9217" max="9217" width="56.42578125" style="2" customWidth="1"/>
    <col min="9218" max="9218" width="14.42578125" style="2" customWidth="1"/>
    <col min="9219" max="9219" width="11.7109375" style="2" customWidth="1"/>
    <col min="9220" max="9220" width="9.85546875" style="2" customWidth="1"/>
    <col min="9221" max="9472" width="13.140625" style="2"/>
    <col min="9473" max="9473" width="56.42578125" style="2" customWidth="1"/>
    <col min="9474" max="9474" width="14.42578125" style="2" customWidth="1"/>
    <col min="9475" max="9475" width="11.7109375" style="2" customWidth="1"/>
    <col min="9476" max="9476" width="9.85546875" style="2" customWidth="1"/>
    <col min="9477" max="9728" width="13.140625" style="2"/>
    <col min="9729" max="9729" width="56.42578125" style="2" customWidth="1"/>
    <col min="9730" max="9730" width="14.42578125" style="2" customWidth="1"/>
    <col min="9731" max="9731" width="11.7109375" style="2" customWidth="1"/>
    <col min="9732" max="9732" width="9.85546875" style="2" customWidth="1"/>
    <col min="9733" max="9984" width="13.140625" style="2"/>
    <col min="9985" max="9985" width="56.42578125" style="2" customWidth="1"/>
    <col min="9986" max="9986" width="14.42578125" style="2" customWidth="1"/>
    <col min="9987" max="9987" width="11.7109375" style="2" customWidth="1"/>
    <col min="9988" max="9988" width="9.85546875" style="2" customWidth="1"/>
    <col min="9989" max="10240" width="13.140625" style="2"/>
    <col min="10241" max="10241" width="56.42578125" style="2" customWidth="1"/>
    <col min="10242" max="10242" width="14.42578125" style="2" customWidth="1"/>
    <col min="10243" max="10243" width="11.7109375" style="2" customWidth="1"/>
    <col min="10244" max="10244" width="9.85546875" style="2" customWidth="1"/>
    <col min="10245" max="10496" width="13.140625" style="2"/>
    <col min="10497" max="10497" width="56.42578125" style="2" customWidth="1"/>
    <col min="10498" max="10498" width="14.42578125" style="2" customWidth="1"/>
    <col min="10499" max="10499" width="11.7109375" style="2" customWidth="1"/>
    <col min="10500" max="10500" width="9.85546875" style="2" customWidth="1"/>
    <col min="10501" max="10752" width="13.140625" style="2"/>
    <col min="10753" max="10753" width="56.42578125" style="2" customWidth="1"/>
    <col min="10754" max="10754" width="14.42578125" style="2" customWidth="1"/>
    <col min="10755" max="10755" width="11.7109375" style="2" customWidth="1"/>
    <col min="10756" max="10756" width="9.85546875" style="2" customWidth="1"/>
    <col min="10757" max="11008" width="13.140625" style="2"/>
    <col min="11009" max="11009" width="56.42578125" style="2" customWidth="1"/>
    <col min="11010" max="11010" width="14.42578125" style="2" customWidth="1"/>
    <col min="11011" max="11011" width="11.7109375" style="2" customWidth="1"/>
    <col min="11012" max="11012" width="9.85546875" style="2" customWidth="1"/>
    <col min="11013" max="11264" width="13.140625" style="2"/>
    <col min="11265" max="11265" width="56.42578125" style="2" customWidth="1"/>
    <col min="11266" max="11266" width="14.42578125" style="2" customWidth="1"/>
    <col min="11267" max="11267" width="11.7109375" style="2" customWidth="1"/>
    <col min="11268" max="11268" width="9.85546875" style="2" customWidth="1"/>
    <col min="11269" max="11520" width="13.140625" style="2"/>
    <col min="11521" max="11521" width="56.42578125" style="2" customWidth="1"/>
    <col min="11522" max="11522" width="14.42578125" style="2" customWidth="1"/>
    <col min="11523" max="11523" width="11.7109375" style="2" customWidth="1"/>
    <col min="11524" max="11524" width="9.85546875" style="2" customWidth="1"/>
    <col min="11525" max="11776" width="13.140625" style="2"/>
    <col min="11777" max="11777" width="56.42578125" style="2" customWidth="1"/>
    <col min="11778" max="11778" width="14.42578125" style="2" customWidth="1"/>
    <col min="11779" max="11779" width="11.7109375" style="2" customWidth="1"/>
    <col min="11780" max="11780" width="9.85546875" style="2" customWidth="1"/>
    <col min="11781" max="12032" width="13.140625" style="2"/>
    <col min="12033" max="12033" width="56.42578125" style="2" customWidth="1"/>
    <col min="12034" max="12034" width="14.42578125" style="2" customWidth="1"/>
    <col min="12035" max="12035" width="11.7109375" style="2" customWidth="1"/>
    <col min="12036" max="12036" width="9.85546875" style="2" customWidth="1"/>
    <col min="12037" max="12288" width="13.140625" style="2"/>
    <col min="12289" max="12289" width="56.42578125" style="2" customWidth="1"/>
    <col min="12290" max="12290" width="14.42578125" style="2" customWidth="1"/>
    <col min="12291" max="12291" width="11.7109375" style="2" customWidth="1"/>
    <col min="12292" max="12292" width="9.85546875" style="2" customWidth="1"/>
    <col min="12293" max="12544" width="13.140625" style="2"/>
    <col min="12545" max="12545" width="56.42578125" style="2" customWidth="1"/>
    <col min="12546" max="12546" width="14.42578125" style="2" customWidth="1"/>
    <col min="12547" max="12547" width="11.7109375" style="2" customWidth="1"/>
    <col min="12548" max="12548" width="9.85546875" style="2" customWidth="1"/>
    <col min="12549" max="12800" width="13.140625" style="2"/>
    <col min="12801" max="12801" width="56.42578125" style="2" customWidth="1"/>
    <col min="12802" max="12802" width="14.42578125" style="2" customWidth="1"/>
    <col min="12803" max="12803" width="11.7109375" style="2" customWidth="1"/>
    <col min="12804" max="12804" width="9.85546875" style="2" customWidth="1"/>
    <col min="12805" max="13056" width="13.140625" style="2"/>
    <col min="13057" max="13057" width="56.42578125" style="2" customWidth="1"/>
    <col min="13058" max="13058" width="14.42578125" style="2" customWidth="1"/>
    <col min="13059" max="13059" width="11.7109375" style="2" customWidth="1"/>
    <col min="13060" max="13060" width="9.85546875" style="2" customWidth="1"/>
    <col min="13061" max="13312" width="13.140625" style="2"/>
    <col min="13313" max="13313" width="56.42578125" style="2" customWidth="1"/>
    <col min="13314" max="13314" width="14.42578125" style="2" customWidth="1"/>
    <col min="13315" max="13315" width="11.7109375" style="2" customWidth="1"/>
    <col min="13316" max="13316" width="9.85546875" style="2" customWidth="1"/>
    <col min="13317" max="13568" width="13.140625" style="2"/>
    <col min="13569" max="13569" width="56.42578125" style="2" customWidth="1"/>
    <col min="13570" max="13570" width="14.42578125" style="2" customWidth="1"/>
    <col min="13571" max="13571" width="11.7109375" style="2" customWidth="1"/>
    <col min="13572" max="13572" width="9.85546875" style="2" customWidth="1"/>
    <col min="13573" max="13824" width="13.140625" style="2"/>
    <col min="13825" max="13825" width="56.42578125" style="2" customWidth="1"/>
    <col min="13826" max="13826" width="14.42578125" style="2" customWidth="1"/>
    <col min="13827" max="13827" width="11.7109375" style="2" customWidth="1"/>
    <col min="13828" max="13828" width="9.85546875" style="2" customWidth="1"/>
    <col min="13829" max="14080" width="13.140625" style="2"/>
    <col min="14081" max="14081" width="56.42578125" style="2" customWidth="1"/>
    <col min="14082" max="14082" width="14.42578125" style="2" customWidth="1"/>
    <col min="14083" max="14083" width="11.7109375" style="2" customWidth="1"/>
    <col min="14084" max="14084" width="9.85546875" style="2" customWidth="1"/>
    <col min="14085" max="14336" width="13.140625" style="2"/>
    <col min="14337" max="14337" width="56.42578125" style="2" customWidth="1"/>
    <col min="14338" max="14338" width="14.42578125" style="2" customWidth="1"/>
    <col min="14339" max="14339" width="11.7109375" style="2" customWidth="1"/>
    <col min="14340" max="14340" width="9.85546875" style="2" customWidth="1"/>
    <col min="14341" max="14592" width="13.140625" style="2"/>
    <col min="14593" max="14593" width="56.42578125" style="2" customWidth="1"/>
    <col min="14594" max="14594" width="14.42578125" style="2" customWidth="1"/>
    <col min="14595" max="14595" width="11.7109375" style="2" customWidth="1"/>
    <col min="14596" max="14596" width="9.85546875" style="2" customWidth="1"/>
    <col min="14597" max="14848" width="13.140625" style="2"/>
    <col min="14849" max="14849" width="56.42578125" style="2" customWidth="1"/>
    <col min="14850" max="14850" width="14.42578125" style="2" customWidth="1"/>
    <col min="14851" max="14851" width="11.7109375" style="2" customWidth="1"/>
    <col min="14852" max="14852" width="9.85546875" style="2" customWidth="1"/>
    <col min="14853" max="15104" width="13.140625" style="2"/>
    <col min="15105" max="15105" width="56.42578125" style="2" customWidth="1"/>
    <col min="15106" max="15106" width="14.42578125" style="2" customWidth="1"/>
    <col min="15107" max="15107" width="11.7109375" style="2" customWidth="1"/>
    <col min="15108" max="15108" width="9.85546875" style="2" customWidth="1"/>
    <col min="15109" max="15360" width="13.140625" style="2"/>
    <col min="15361" max="15361" width="56.42578125" style="2" customWidth="1"/>
    <col min="15362" max="15362" width="14.42578125" style="2" customWidth="1"/>
    <col min="15363" max="15363" width="11.7109375" style="2" customWidth="1"/>
    <col min="15364" max="15364" width="9.85546875" style="2" customWidth="1"/>
    <col min="15365" max="15616" width="13.140625" style="2"/>
    <col min="15617" max="15617" width="56.42578125" style="2" customWidth="1"/>
    <col min="15618" max="15618" width="14.42578125" style="2" customWidth="1"/>
    <col min="15619" max="15619" width="11.7109375" style="2" customWidth="1"/>
    <col min="15620" max="15620" width="9.85546875" style="2" customWidth="1"/>
    <col min="15621" max="15872" width="13.140625" style="2"/>
    <col min="15873" max="15873" width="56.42578125" style="2" customWidth="1"/>
    <col min="15874" max="15874" width="14.42578125" style="2" customWidth="1"/>
    <col min="15875" max="15875" width="11.7109375" style="2" customWidth="1"/>
    <col min="15876" max="15876" width="9.85546875" style="2" customWidth="1"/>
    <col min="15877" max="16128" width="13.140625" style="2"/>
    <col min="16129" max="16129" width="56.42578125" style="2" customWidth="1"/>
    <col min="16130" max="16130" width="14.42578125" style="2" customWidth="1"/>
    <col min="16131" max="16131" width="11.710937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302</v>
      </c>
      <c r="B2" s="1"/>
      <c r="C2" s="1"/>
      <c r="D2" s="1"/>
    </row>
    <row r="3" spans="1:4">
      <c r="A3" s="108" t="s">
        <v>310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198</v>
      </c>
    </row>
    <row r="6" spans="1:4">
      <c r="A6" s="6"/>
      <c r="B6" s="111" t="s">
        <v>5</v>
      </c>
      <c r="C6" s="135" t="s">
        <v>311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880</v>
      </c>
      <c r="C10" s="117">
        <v>0.59</v>
      </c>
      <c r="D10" s="24">
        <v>0.7083594864166286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75.5</v>
      </c>
      <c r="C12" s="117">
        <v>0.05</v>
      </c>
      <c r="D12" s="24">
        <v>6.0774024118699387E-2</v>
      </c>
    </row>
    <row r="13" spans="1:4" s="118" customFormat="1">
      <c r="A13" s="110" t="s">
        <v>308</v>
      </c>
      <c r="B13" s="117">
        <v>3.2820112318113055E-2</v>
      </c>
      <c r="C13" s="117">
        <v>0</v>
      </c>
      <c r="D13" s="24">
        <v>2.641867943840299E-5</v>
      </c>
    </row>
    <row r="14" spans="1:4">
      <c r="A14" s="119" t="s">
        <v>205</v>
      </c>
      <c r="B14" s="120">
        <v>955.53282011231806</v>
      </c>
      <c r="C14" s="120">
        <v>0.64</v>
      </c>
      <c r="D14" s="25">
        <v>0.76915992921476639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225</v>
      </c>
      <c r="C18" s="117">
        <v>0.15</v>
      </c>
      <c r="D18" s="24">
        <v>0.18111464141334255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27.6</v>
      </c>
      <c r="C20" s="117">
        <v>0.02</v>
      </c>
      <c r="D20" s="24">
        <v>2.2216729346703355E-2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252.6</v>
      </c>
      <c r="C24" s="134">
        <v>0.17</v>
      </c>
      <c r="D24" s="26">
        <v>0.2033313707600459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29.480248858543526</v>
      </c>
      <c r="C26" s="117">
        <v>0.02</v>
      </c>
      <c r="D26" s="24">
        <v>2.3730243114627608E-2</v>
      </c>
    </row>
    <row r="27" spans="1:4" s="118" customFormat="1">
      <c r="A27" s="110" t="s">
        <v>32</v>
      </c>
      <c r="B27" s="117">
        <v>29.480248858543526</v>
      </c>
      <c r="C27" s="117">
        <v>0.02</v>
      </c>
      <c r="D27" s="24">
        <v>2.3730243114627608E-2</v>
      </c>
    </row>
    <row r="28" spans="1:4" s="125" customFormat="1">
      <c r="A28" s="119" t="s">
        <v>33</v>
      </c>
      <c r="B28" s="120">
        <v>1237.6130689708616</v>
      </c>
      <c r="C28" s="120">
        <v>0.83</v>
      </c>
      <c r="D28" s="25">
        <v>0.99622154308943989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1.094003743937102</v>
      </c>
      <c r="C33" s="117">
        <v>0</v>
      </c>
      <c r="D33" s="24">
        <v>8.806226479467664E-4</v>
      </c>
    </row>
    <row r="34" spans="1:244" s="118" customFormat="1">
      <c r="A34" s="123" t="s">
        <v>39</v>
      </c>
      <c r="B34" s="124">
        <v>1.094003743937102</v>
      </c>
      <c r="C34" s="124">
        <v>0</v>
      </c>
      <c r="D34" s="26">
        <v>8.806226479467664E-4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1.094003743937102</v>
      </c>
      <c r="C40" s="129">
        <v>0</v>
      </c>
      <c r="D40" s="28">
        <v>8.806226479467664E-4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1238.7070727147986</v>
      </c>
      <c r="C41" s="120">
        <v>0.83</v>
      </c>
      <c r="D41" s="25">
        <v>0.99710216573738664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2.8978342626134806E-3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2.8978342626134806E-3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1242.3070727147986</v>
      </c>
      <c r="C46" s="131">
        <v>0.83</v>
      </c>
      <c r="D46" s="132">
        <v>1</v>
      </c>
    </row>
    <row r="47" spans="1:244">
      <c r="A47" s="133" t="s">
        <v>307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11" style="2" customWidth="1"/>
    <col min="5" max="256" width="13.140625" style="2"/>
    <col min="257" max="257" width="52.140625" style="2" customWidth="1"/>
    <col min="258" max="259" width="14.42578125" style="2" customWidth="1"/>
    <col min="260" max="260" width="11" style="2" customWidth="1"/>
    <col min="261" max="512" width="13.140625" style="2"/>
    <col min="513" max="513" width="52.140625" style="2" customWidth="1"/>
    <col min="514" max="515" width="14.42578125" style="2" customWidth="1"/>
    <col min="516" max="516" width="11" style="2" customWidth="1"/>
    <col min="517" max="768" width="13.140625" style="2"/>
    <col min="769" max="769" width="52.140625" style="2" customWidth="1"/>
    <col min="770" max="771" width="14.42578125" style="2" customWidth="1"/>
    <col min="772" max="772" width="11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11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11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11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11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11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11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11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11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11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11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11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11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11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11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11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11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11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11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11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11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11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11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11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11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11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11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11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11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11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11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11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11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11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11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11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11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11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11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11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11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11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11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11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11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11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11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11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11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11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11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11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11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11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11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11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11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11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11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11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11" style="2" customWidth="1"/>
    <col min="16133" max="16384" width="13.140625" style="2"/>
  </cols>
  <sheetData>
    <row r="1" spans="1:4">
      <c r="A1" s="108" t="s">
        <v>0</v>
      </c>
      <c r="B1" s="1"/>
      <c r="C1" s="1"/>
      <c r="D1" s="1"/>
    </row>
    <row r="2" spans="1:4">
      <c r="A2" s="108" t="s">
        <v>384</v>
      </c>
      <c r="B2" s="1"/>
      <c r="C2" s="1"/>
      <c r="D2" s="1"/>
    </row>
    <row r="3" spans="1:4">
      <c r="A3" s="108" t="s">
        <v>385</v>
      </c>
      <c r="B3" s="1"/>
      <c r="C3" s="1"/>
      <c r="D3" s="1"/>
    </row>
    <row r="4" spans="1:4">
      <c r="A4" s="108" t="s">
        <v>390</v>
      </c>
      <c r="B4" s="1"/>
      <c r="C4" s="1"/>
      <c r="D4" s="1"/>
    </row>
    <row r="5" spans="1:4">
      <c r="A5" s="108" t="s">
        <v>380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174"/>
      <c r="B7" s="175" t="s">
        <v>5</v>
      </c>
      <c r="C7" s="192">
        <v>41395</v>
      </c>
      <c r="D7" s="177" t="s">
        <v>6</v>
      </c>
    </row>
    <row r="8" spans="1:4">
      <c r="A8" s="113" t="s">
        <v>7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12</v>
      </c>
      <c r="B10" s="117"/>
    </row>
    <row r="11" spans="1:4">
      <c r="A11" s="110" t="s">
        <v>13</v>
      </c>
      <c r="B11" s="193">
        <v>1350</v>
      </c>
      <c r="C11" s="193">
        <v>0.49</v>
      </c>
      <c r="D11" s="178">
        <v>0.86464553902329555</v>
      </c>
    </row>
    <row r="12" spans="1:4">
      <c r="A12" s="110" t="s">
        <v>58</v>
      </c>
      <c r="B12" s="193">
        <v>40.68</v>
      </c>
      <c r="C12" s="193">
        <v>0.02</v>
      </c>
      <c r="D12" s="178">
        <v>2.605465224256864E-2</v>
      </c>
    </row>
    <row r="13" spans="1:4">
      <c r="A13" s="110" t="s">
        <v>59</v>
      </c>
      <c r="B13" s="193">
        <v>41.72</v>
      </c>
      <c r="C13" s="193">
        <v>0.01</v>
      </c>
      <c r="D13" s="178">
        <v>2.6720749546705103E-2</v>
      </c>
    </row>
    <row r="14" spans="1:4">
      <c r="A14" s="110" t="s">
        <v>60</v>
      </c>
      <c r="B14" s="193">
        <v>0</v>
      </c>
      <c r="C14" s="193">
        <v>0</v>
      </c>
      <c r="D14" s="178">
        <v>0</v>
      </c>
    </row>
    <row r="15" spans="1:4">
      <c r="A15" s="179" t="s">
        <v>18</v>
      </c>
      <c r="B15" s="195">
        <v>1432.4</v>
      </c>
      <c r="C15" s="195">
        <v>0.52</v>
      </c>
      <c r="D15" s="181">
        <v>0.91742094081256931</v>
      </c>
    </row>
    <row r="16" spans="1:4">
      <c r="A16" s="121" t="s">
        <v>19</v>
      </c>
      <c r="B16" s="194">
        <v>0</v>
      </c>
      <c r="C16" s="194">
        <v>0</v>
      </c>
    </row>
    <row r="17" spans="1:4">
      <c r="A17" s="122" t="s">
        <v>20</v>
      </c>
      <c r="B17" s="193">
        <v>0</v>
      </c>
      <c r="C17" s="193">
        <v>0</v>
      </c>
      <c r="D17" s="178">
        <v>0</v>
      </c>
    </row>
    <row r="18" spans="1:4">
      <c r="A18" s="122" t="s">
        <v>21</v>
      </c>
      <c r="B18" s="193">
        <v>0</v>
      </c>
      <c r="C18" s="193">
        <v>0</v>
      </c>
      <c r="D18" s="178">
        <v>0</v>
      </c>
    </row>
    <row r="19" spans="1:4">
      <c r="A19" s="122" t="s">
        <v>61</v>
      </c>
      <c r="B19" s="193">
        <v>0</v>
      </c>
      <c r="C19" s="193">
        <v>0</v>
      </c>
      <c r="D19" s="178">
        <v>0</v>
      </c>
    </row>
    <row r="20" spans="1:4">
      <c r="A20" s="122" t="s">
        <v>62</v>
      </c>
      <c r="B20" s="193">
        <v>0</v>
      </c>
      <c r="C20" s="193">
        <v>0</v>
      </c>
      <c r="D20" s="178">
        <v>0</v>
      </c>
    </row>
    <row r="21" spans="1:4">
      <c r="A21" s="122" t="s">
        <v>63</v>
      </c>
      <c r="B21" s="193">
        <v>3</v>
      </c>
      <c r="C21" s="193">
        <v>0</v>
      </c>
      <c r="D21" s="178">
        <v>1.9214345311628789E-3</v>
      </c>
    </row>
    <row r="22" spans="1:4">
      <c r="A22" s="122" t="s">
        <v>64</v>
      </c>
      <c r="B22" s="193">
        <v>0</v>
      </c>
      <c r="C22" s="193">
        <v>0</v>
      </c>
      <c r="D22" s="178">
        <v>0</v>
      </c>
    </row>
    <row r="23" spans="1:4">
      <c r="A23" s="122" t="s">
        <v>65</v>
      </c>
      <c r="B23" s="193">
        <v>0</v>
      </c>
      <c r="C23" s="193">
        <v>0</v>
      </c>
      <c r="D23" s="178">
        <v>0</v>
      </c>
    </row>
    <row r="24" spans="1:4">
      <c r="A24" s="122" t="s">
        <v>66</v>
      </c>
      <c r="B24" s="193">
        <v>0</v>
      </c>
      <c r="C24" s="193">
        <v>0</v>
      </c>
      <c r="D24" s="178">
        <v>0</v>
      </c>
    </row>
    <row r="25" spans="1:4">
      <c r="A25" s="123" t="s">
        <v>29</v>
      </c>
      <c r="B25" s="196">
        <v>3</v>
      </c>
      <c r="C25" s="196">
        <v>0</v>
      </c>
      <c r="D25" s="182">
        <v>1.9214345311628789E-3</v>
      </c>
    </row>
    <row r="26" spans="1:4" s="118" customFormat="1">
      <c r="A26" s="113" t="s">
        <v>30</v>
      </c>
      <c r="B26" s="194">
        <v>0</v>
      </c>
      <c r="C26" s="194">
        <v>0</v>
      </c>
      <c r="D26" s="2"/>
    </row>
    <row r="27" spans="1:4" s="118" customFormat="1">
      <c r="A27" s="122" t="s">
        <v>31</v>
      </c>
      <c r="B27" s="193">
        <v>24.912511302867976</v>
      </c>
      <c r="C27" s="193">
        <v>0.01</v>
      </c>
      <c r="D27" s="178">
        <v>1.5955919825105351E-2</v>
      </c>
    </row>
    <row r="28" spans="1:4" s="118" customFormat="1">
      <c r="A28" s="110" t="s">
        <v>32</v>
      </c>
      <c r="B28" s="193">
        <v>24.912511302867976</v>
      </c>
      <c r="C28" s="193">
        <v>0.01</v>
      </c>
      <c r="D28" s="178">
        <v>1.5955919825105351E-2</v>
      </c>
    </row>
    <row r="29" spans="1:4" s="125" customFormat="1">
      <c r="A29" s="179" t="s">
        <v>33</v>
      </c>
      <c r="B29" s="195">
        <v>1460.312511302868</v>
      </c>
      <c r="C29" s="195">
        <v>0.53</v>
      </c>
      <c r="D29" s="181">
        <v>0.93529829516883745</v>
      </c>
    </row>
    <row r="30" spans="1:4" s="118" customFormat="1">
      <c r="A30" s="113" t="s">
        <v>34</v>
      </c>
      <c r="B30" s="194">
        <v>0</v>
      </c>
      <c r="C30" s="194">
        <v>0</v>
      </c>
      <c r="D30" s="2"/>
    </row>
    <row r="31" spans="1:4" s="118" customFormat="1">
      <c r="A31" s="110" t="s">
        <v>35</v>
      </c>
      <c r="B31" s="193">
        <v>0</v>
      </c>
      <c r="C31" s="193">
        <v>0</v>
      </c>
      <c r="D31" s="178">
        <v>0</v>
      </c>
    </row>
    <row r="32" spans="1:4" s="118" customFormat="1">
      <c r="A32" s="110" t="s">
        <v>36</v>
      </c>
      <c r="B32" s="193">
        <v>0</v>
      </c>
      <c r="C32" s="193">
        <v>0</v>
      </c>
      <c r="D32" s="178">
        <v>0</v>
      </c>
    </row>
    <row r="33" spans="1:239" s="118" customFormat="1">
      <c r="A33" s="122" t="s">
        <v>37</v>
      </c>
      <c r="B33" s="193">
        <v>101.02093584006352</v>
      </c>
      <c r="C33" s="193">
        <v>0.04</v>
      </c>
      <c r="D33" s="178">
        <v>6.4701704831162568E-2</v>
      </c>
    </row>
    <row r="34" spans="1:239" s="118" customFormat="1">
      <c r="A34" s="123" t="s">
        <v>39</v>
      </c>
      <c r="B34" s="196">
        <v>101.02093584006352</v>
      </c>
      <c r="C34" s="196">
        <v>0.04</v>
      </c>
      <c r="D34" s="182">
        <v>6.4701704831162568E-2</v>
      </c>
      <c r="E34" s="126"/>
      <c r="F34" s="126"/>
      <c r="G34" s="183"/>
      <c r="H34" s="127"/>
      <c r="I34" s="126"/>
      <c r="J34" s="126"/>
      <c r="K34" s="183"/>
      <c r="L34" s="127"/>
      <c r="M34" s="126"/>
      <c r="N34" s="126"/>
      <c r="O34" s="183"/>
      <c r="P34" s="127"/>
      <c r="Q34" s="126"/>
      <c r="R34" s="126"/>
      <c r="S34" s="183"/>
      <c r="T34" s="127"/>
      <c r="U34" s="126"/>
      <c r="V34" s="126"/>
      <c r="W34" s="183"/>
      <c r="X34" s="127"/>
      <c r="Y34" s="126"/>
      <c r="Z34" s="126"/>
      <c r="AA34" s="183"/>
      <c r="AB34" s="127"/>
      <c r="AC34" s="126"/>
      <c r="AD34" s="126"/>
      <c r="AE34" s="183"/>
      <c r="AF34" s="127"/>
      <c r="AG34" s="126"/>
      <c r="AH34" s="126"/>
      <c r="AI34" s="183"/>
      <c r="AJ34" s="127"/>
      <c r="AK34" s="126"/>
      <c r="AL34" s="126"/>
      <c r="AM34" s="183"/>
      <c r="AN34" s="127"/>
      <c r="AO34" s="126"/>
      <c r="AP34" s="126"/>
      <c r="AQ34" s="183"/>
      <c r="AR34" s="127"/>
      <c r="AS34" s="126"/>
      <c r="AT34" s="126"/>
      <c r="AU34" s="183"/>
      <c r="AV34" s="127"/>
      <c r="AW34" s="126"/>
      <c r="AX34" s="126"/>
      <c r="AY34" s="183"/>
      <c r="AZ34" s="127"/>
      <c r="BA34" s="126"/>
      <c r="BB34" s="126"/>
      <c r="BC34" s="183"/>
      <c r="BD34" s="127"/>
      <c r="BE34" s="126"/>
      <c r="BF34" s="126"/>
      <c r="BG34" s="183"/>
      <c r="BH34" s="127"/>
      <c r="BI34" s="126"/>
      <c r="BJ34" s="126"/>
      <c r="BK34" s="183"/>
      <c r="BL34" s="127"/>
      <c r="BM34" s="126"/>
      <c r="BN34" s="126"/>
      <c r="BO34" s="183"/>
      <c r="BP34" s="127"/>
      <c r="BQ34" s="126"/>
      <c r="BR34" s="126"/>
      <c r="BS34" s="183"/>
      <c r="BT34" s="127"/>
      <c r="BU34" s="126"/>
      <c r="BV34" s="126"/>
      <c r="BW34" s="183"/>
      <c r="BX34" s="127"/>
      <c r="BY34" s="126"/>
      <c r="BZ34" s="126"/>
      <c r="CA34" s="183"/>
      <c r="CB34" s="127"/>
      <c r="CC34" s="126"/>
      <c r="CD34" s="126"/>
      <c r="CE34" s="183"/>
      <c r="CF34" s="127"/>
      <c r="CG34" s="126"/>
      <c r="CH34" s="126"/>
      <c r="CI34" s="183"/>
      <c r="CJ34" s="127"/>
      <c r="CK34" s="126"/>
      <c r="CL34" s="126"/>
      <c r="CM34" s="183"/>
      <c r="CN34" s="127"/>
      <c r="CO34" s="126"/>
      <c r="CP34" s="126"/>
      <c r="CQ34" s="183"/>
      <c r="CR34" s="127"/>
      <c r="CS34" s="126"/>
      <c r="CT34" s="126"/>
      <c r="CU34" s="183"/>
      <c r="CV34" s="127"/>
      <c r="CW34" s="126"/>
      <c r="CX34" s="126"/>
      <c r="CY34" s="183"/>
      <c r="CZ34" s="127"/>
      <c r="DA34" s="126"/>
      <c r="DB34" s="126"/>
      <c r="DC34" s="183"/>
      <c r="DD34" s="127"/>
      <c r="DE34" s="126"/>
      <c r="DF34" s="126"/>
      <c r="DG34" s="183"/>
      <c r="DH34" s="127"/>
      <c r="DI34" s="126"/>
      <c r="DJ34" s="126"/>
      <c r="DK34" s="183"/>
      <c r="DL34" s="127"/>
      <c r="DM34" s="126"/>
      <c r="DN34" s="126"/>
      <c r="DO34" s="183"/>
      <c r="DP34" s="127"/>
      <c r="DQ34" s="126"/>
      <c r="DR34" s="126"/>
      <c r="DS34" s="183"/>
      <c r="DT34" s="127"/>
      <c r="DU34" s="126"/>
      <c r="DV34" s="126"/>
      <c r="DW34" s="183"/>
      <c r="DX34" s="127"/>
      <c r="DY34" s="126"/>
      <c r="DZ34" s="126"/>
      <c r="EA34" s="183"/>
      <c r="EB34" s="127"/>
      <c r="EC34" s="126"/>
      <c r="ED34" s="126"/>
      <c r="EE34" s="183"/>
      <c r="EF34" s="127"/>
      <c r="EG34" s="126"/>
      <c r="EH34" s="126"/>
      <c r="EI34" s="183"/>
      <c r="EJ34" s="127"/>
      <c r="EK34" s="126"/>
      <c r="EL34" s="126"/>
      <c r="EM34" s="183"/>
      <c r="EN34" s="127"/>
      <c r="EO34" s="126"/>
      <c r="EP34" s="126"/>
      <c r="EQ34" s="183"/>
      <c r="ER34" s="127"/>
      <c r="ES34" s="126"/>
      <c r="ET34" s="126"/>
      <c r="EU34" s="183"/>
      <c r="EV34" s="127"/>
      <c r="EW34" s="126"/>
      <c r="EX34" s="126"/>
      <c r="EY34" s="183"/>
      <c r="EZ34" s="127"/>
      <c r="FA34" s="126"/>
      <c r="FB34" s="126"/>
      <c r="FC34" s="183"/>
      <c r="FD34" s="127"/>
      <c r="FE34" s="126"/>
      <c r="FF34" s="126"/>
      <c r="FG34" s="183"/>
      <c r="FH34" s="127"/>
      <c r="FI34" s="126"/>
      <c r="FJ34" s="126"/>
      <c r="FK34" s="183"/>
      <c r="FL34" s="127"/>
      <c r="FM34" s="126"/>
      <c r="FN34" s="126"/>
      <c r="FO34" s="183"/>
      <c r="FP34" s="127"/>
      <c r="FQ34" s="126"/>
      <c r="FR34" s="126"/>
      <c r="FS34" s="183"/>
      <c r="FT34" s="127"/>
      <c r="FU34" s="126"/>
      <c r="FV34" s="126"/>
      <c r="FW34" s="183"/>
      <c r="FX34" s="127"/>
      <c r="FY34" s="126"/>
      <c r="FZ34" s="126"/>
      <c r="GA34" s="183"/>
      <c r="GB34" s="127"/>
      <c r="GC34" s="126"/>
      <c r="GD34" s="126"/>
      <c r="GE34" s="183"/>
      <c r="GF34" s="127"/>
      <c r="GG34" s="126"/>
      <c r="GH34" s="126"/>
      <c r="GI34" s="183"/>
      <c r="GJ34" s="127"/>
      <c r="GK34" s="126"/>
      <c r="GL34" s="126"/>
      <c r="GM34" s="183"/>
      <c r="GN34" s="127"/>
      <c r="GO34" s="126"/>
      <c r="GP34" s="126"/>
      <c r="GQ34" s="183"/>
      <c r="GR34" s="127"/>
      <c r="GS34" s="126"/>
      <c r="GT34" s="126"/>
      <c r="GU34" s="183"/>
      <c r="GV34" s="127"/>
      <c r="GW34" s="126"/>
      <c r="GX34" s="126"/>
      <c r="GY34" s="183"/>
      <c r="GZ34" s="127"/>
      <c r="HA34" s="126"/>
      <c r="HB34" s="126"/>
      <c r="HC34" s="183"/>
      <c r="HD34" s="127"/>
      <c r="HE34" s="126"/>
      <c r="HF34" s="126"/>
      <c r="HG34" s="183"/>
      <c r="HH34" s="127"/>
      <c r="HI34" s="126"/>
      <c r="HJ34" s="126"/>
      <c r="HK34" s="183"/>
      <c r="HL34" s="127"/>
      <c r="HM34" s="126"/>
      <c r="HN34" s="126"/>
      <c r="HO34" s="183"/>
      <c r="HP34" s="127"/>
      <c r="HQ34" s="126"/>
      <c r="HR34" s="126"/>
      <c r="HS34" s="183"/>
      <c r="HT34" s="127"/>
      <c r="HU34" s="126"/>
      <c r="HV34" s="126"/>
      <c r="HW34" s="183"/>
      <c r="HX34" s="127"/>
      <c r="HY34" s="126"/>
      <c r="HZ34" s="126"/>
      <c r="IA34" s="183"/>
      <c r="IB34" s="127"/>
      <c r="IC34" s="126"/>
      <c r="ID34" s="126"/>
      <c r="IE34" s="183"/>
    </row>
    <row r="35" spans="1:239" s="118" customFormat="1">
      <c r="A35" s="113" t="s">
        <v>40</v>
      </c>
      <c r="B35" s="194">
        <v>0</v>
      </c>
      <c r="C35" s="194">
        <v>0</v>
      </c>
      <c r="D35" s="2"/>
    </row>
    <row r="36" spans="1:239" s="118" customFormat="1">
      <c r="A36" s="122" t="s">
        <v>68</v>
      </c>
      <c r="B36" s="193">
        <v>0</v>
      </c>
      <c r="C36" s="193">
        <v>0</v>
      </c>
      <c r="D36" s="178">
        <v>0</v>
      </c>
    </row>
    <row r="37" spans="1:239" s="118" customFormat="1">
      <c r="A37" s="122" t="s">
        <v>42</v>
      </c>
      <c r="B37" s="193">
        <v>0</v>
      </c>
      <c r="C37" s="193">
        <v>0</v>
      </c>
      <c r="D37" s="178">
        <v>0</v>
      </c>
    </row>
    <row r="38" spans="1:239" s="118" customFormat="1">
      <c r="A38" s="122" t="s">
        <v>43</v>
      </c>
      <c r="B38" s="193">
        <v>0</v>
      </c>
      <c r="C38" s="193">
        <v>0</v>
      </c>
      <c r="D38" s="178">
        <v>0</v>
      </c>
    </row>
    <row r="39" spans="1:239" s="118" customFormat="1">
      <c r="A39" s="123" t="s">
        <v>44</v>
      </c>
      <c r="B39" s="196">
        <v>0</v>
      </c>
      <c r="C39" s="196">
        <v>0</v>
      </c>
      <c r="D39" s="182">
        <v>0</v>
      </c>
      <c r="E39" s="126"/>
      <c r="F39" s="126"/>
      <c r="G39" s="183"/>
      <c r="H39" s="127"/>
      <c r="I39" s="126"/>
      <c r="J39" s="126"/>
      <c r="K39" s="183"/>
      <c r="L39" s="127"/>
      <c r="M39" s="126"/>
      <c r="N39" s="126"/>
      <c r="O39" s="183"/>
      <c r="P39" s="127"/>
      <c r="Q39" s="126"/>
      <c r="R39" s="126"/>
      <c r="S39" s="183"/>
      <c r="T39" s="127"/>
      <c r="U39" s="126"/>
      <c r="V39" s="126"/>
      <c r="W39" s="183"/>
      <c r="X39" s="127"/>
      <c r="Y39" s="126"/>
      <c r="Z39" s="126"/>
      <c r="AA39" s="183"/>
      <c r="AB39" s="127"/>
      <c r="AC39" s="126"/>
      <c r="AD39" s="126"/>
      <c r="AE39" s="183"/>
      <c r="AF39" s="127"/>
      <c r="AG39" s="126"/>
      <c r="AH39" s="126"/>
      <c r="AI39" s="183"/>
      <c r="AJ39" s="127"/>
      <c r="AK39" s="126"/>
      <c r="AL39" s="126"/>
      <c r="AM39" s="183"/>
      <c r="AN39" s="127"/>
      <c r="AO39" s="126"/>
      <c r="AP39" s="126"/>
      <c r="AQ39" s="183"/>
      <c r="AR39" s="127"/>
      <c r="AS39" s="126"/>
      <c r="AT39" s="126"/>
      <c r="AU39" s="183"/>
      <c r="AV39" s="127"/>
      <c r="AW39" s="126"/>
      <c r="AX39" s="126"/>
      <c r="AY39" s="183"/>
      <c r="AZ39" s="127"/>
      <c r="BA39" s="126"/>
      <c r="BB39" s="126"/>
      <c r="BC39" s="183"/>
      <c r="BD39" s="127"/>
      <c r="BE39" s="126"/>
      <c r="BF39" s="126"/>
      <c r="BG39" s="183"/>
      <c r="BH39" s="127"/>
      <c r="BI39" s="126"/>
      <c r="BJ39" s="126"/>
      <c r="BK39" s="183"/>
      <c r="BL39" s="127"/>
      <c r="BM39" s="126"/>
      <c r="BN39" s="126"/>
      <c r="BO39" s="183"/>
      <c r="BP39" s="127"/>
      <c r="BQ39" s="126"/>
      <c r="BR39" s="126"/>
      <c r="BS39" s="183"/>
      <c r="BT39" s="127"/>
      <c r="BU39" s="126"/>
      <c r="BV39" s="126"/>
      <c r="BW39" s="183"/>
      <c r="BX39" s="127"/>
      <c r="BY39" s="126"/>
      <c r="BZ39" s="126"/>
      <c r="CA39" s="183"/>
      <c r="CB39" s="127"/>
      <c r="CC39" s="126"/>
      <c r="CD39" s="126"/>
      <c r="CE39" s="183"/>
      <c r="CF39" s="127"/>
      <c r="CG39" s="126"/>
      <c r="CH39" s="126"/>
      <c r="CI39" s="183"/>
      <c r="CJ39" s="127"/>
      <c r="CK39" s="126"/>
      <c r="CL39" s="126"/>
      <c r="CM39" s="183"/>
      <c r="CN39" s="127"/>
      <c r="CO39" s="126"/>
      <c r="CP39" s="126"/>
      <c r="CQ39" s="183"/>
      <c r="CR39" s="127"/>
      <c r="CS39" s="126"/>
      <c r="CT39" s="126"/>
      <c r="CU39" s="183"/>
      <c r="CV39" s="127"/>
      <c r="CW39" s="126"/>
      <c r="CX39" s="126"/>
      <c r="CY39" s="183"/>
      <c r="CZ39" s="127"/>
      <c r="DA39" s="126"/>
      <c r="DB39" s="126"/>
      <c r="DC39" s="183"/>
      <c r="DD39" s="127"/>
      <c r="DE39" s="126"/>
      <c r="DF39" s="126"/>
      <c r="DG39" s="183"/>
      <c r="DH39" s="127"/>
      <c r="DI39" s="126"/>
      <c r="DJ39" s="126"/>
      <c r="DK39" s="183"/>
      <c r="DL39" s="127"/>
      <c r="DM39" s="126"/>
      <c r="DN39" s="126"/>
      <c r="DO39" s="183"/>
      <c r="DP39" s="127"/>
      <c r="DQ39" s="126"/>
      <c r="DR39" s="126"/>
      <c r="DS39" s="183"/>
      <c r="DT39" s="127"/>
      <c r="DU39" s="126"/>
      <c r="DV39" s="126"/>
      <c r="DW39" s="183"/>
      <c r="DX39" s="127"/>
      <c r="DY39" s="126"/>
      <c r="DZ39" s="126"/>
      <c r="EA39" s="183"/>
      <c r="EB39" s="127"/>
      <c r="EC39" s="126"/>
      <c r="ED39" s="126"/>
      <c r="EE39" s="183"/>
      <c r="EF39" s="127"/>
      <c r="EG39" s="126"/>
      <c r="EH39" s="126"/>
      <c r="EI39" s="183"/>
      <c r="EJ39" s="127"/>
      <c r="EK39" s="126"/>
      <c r="EL39" s="126"/>
      <c r="EM39" s="183"/>
      <c r="EN39" s="127"/>
      <c r="EO39" s="126"/>
      <c r="EP39" s="126"/>
      <c r="EQ39" s="183"/>
      <c r="ER39" s="127"/>
      <c r="ES39" s="126"/>
      <c r="ET39" s="126"/>
      <c r="EU39" s="183"/>
      <c r="EV39" s="127"/>
      <c r="EW39" s="126"/>
      <c r="EX39" s="126"/>
      <c r="EY39" s="183"/>
      <c r="EZ39" s="127"/>
      <c r="FA39" s="126"/>
      <c r="FB39" s="126"/>
      <c r="FC39" s="183"/>
      <c r="FD39" s="127"/>
      <c r="FE39" s="126"/>
      <c r="FF39" s="126"/>
      <c r="FG39" s="183"/>
      <c r="FH39" s="127"/>
      <c r="FI39" s="126"/>
      <c r="FJ39" s="126"/>
      <c r="FK39" s="183"/>
      <c r="FL39" s="127"/>
      <c r="FM39" s="126"/>
      <c r="FN39" s="126"/>
      <c r="FO39" s="183"/>
      <c r="FP39" s="127"/>
      <c r="FQ39" s="126"/>
      <c r="FR39" s="126"/>
      <c r="FS39" s="183"/>
      <c r="FT39" s="127"/>
      <c r="FU39" s="126"/>
      <c r="FV39" s="126"/>
      <c r="FW39" s="183"/>
      <c r="FX39" s="127"/>
      <c r="FY39" s="126"/>
      <c r="FZ39" s="126"/>
      <c r="GA39" s="183"/>
      <c r="GB39" s="127"/>
      <c r="GC39" s="126"/>
      <c r="GD39" s="126"/>
      <c r="GE39" s="183"/>
      <c r="GF39" s="127"/>
      <c r="GG39" s="126"/>
      <c r="GH39" s="126"/>
      <c r="GI39" s="183"/>
      <c r="GJ39" s="127"/>
      <c r="GK39" s="126"/>
      <c r="GL39" s="126"/>
      <c r="GM39" s="183"/>
      <c r="GN39" s="127"/>
      <c r="GO39" s="126"/>
      <c r="GP39" s="126"/>
      <c r="GQ39" s="183"/>
      <c r="GR39" s="127"/>
      <c r="GS39" s="126"/>
      <c r="GT39" s="126"/>
      <c r="GU39" s="183"/>
      <c r="GV39" s="127"/>
      <c r="GW39" s="126"/>
      <c r="GX39" s="126"/>
      <c r="GY39" s="183"/>
      <c r="GZ39" s="127"/>
      <c r="HA39" s="126"/>
      <c r="HB39" s="126"/>
      <c r="HC39" s="183"/>
      <c r="HD39" s="127"/>
      <c r="HE39" s="126"/>
      <c r="HF39" s="126"/>
      <c r="HG39" s="183"/>
      <c r="HH39" s="127"/>
      <c r="HI39" s="126"/>
      <c r="HJ39" s="126"/>
      <c r="HK39" s="183"/>
      <c r="HL39" s="127"/>
      <c r="HM39" s="126"/>
      <c r="HN39" s="126"/>
      <c r="HO39" s="183"/>
      <c r="HP39" s="127"/>
      <c r="HQ39" s="126"/>
      <c r="HR39" s="126"/>
      <c r="HS39" s="183"/>
      <c r="HT39" s="127"/>
      <c r="HU39" s="126"/>
      <c r="HV39" s="126"/>
      <c r="HW39" s="183"/>
      <c r="HX39" s="127"/>
      <c r="HY39" s="126"/>
      <c r="HZ39" s="126"/>
      <c r="IA39" s="183"/>
      <c r="IB39" s="127"/>
      <c r="IC39" s="126"/>
      <c r="ID39" s="126"/>
      <c r="IE39" s="183"/>
    </row>
    <row r="40" spans="1:239" s="118" customFormat="1">
      <c r="A40" s="184" t="s">
        <v>45</v>
      </c>
      <c r="B40" s="197">
        <v>101.02093584006352</v>
      </c>
      <c r="C40" s="197">
        <v>0.04</v>
      </c>
      <c r="D40" s="186">
        <v>6.4701704831162568E-2</v>
      </c>
      <c r="E40" s="126"/>
      <c r="F40" s="127"/>
      <c r="G40" s="126"/>
      <c r="H40" s="126"/>
      <c r="I40" s="126"/>
      <c r="J40" s="127"/>
      <c r="K40" s="126"/>
      <c r="L40" s="126"/>
      <c r="M40" s="126"/>
      <c r="N40" s="127"/>
      <c r="O40" s="126"/>
      <c r="P40" s="126"/>
      <c r="Q40" s="126"/>
      <c r="R40" s="127"/>
      <c r="S40" s="126"/>
      <c r="T40" s="126"/>
      <c r="U40" s="126"/>
      <c r="V40" s="127"/>
      <c r="W40" s="126"/>
      <c r="X40" s="126"/>
      <c r="Y40" s="126"/>
      <c r="Z40" s="127"/>
      <c r="AA40" s="126"/>
      <c r="AB40" s="126"/>
      <c r="AC40" s="126"/>
      <c r="AD40" s="127"/>
      <c r="AE40" s="126"/>
      <c r="AF40" s="126"/>
      <c r="AG40" s="126"/>
      <c r="AH40" s="127"/>
      <c r="AI40" s="126"/>
      <c r="AJ40" s="126"/>
      <c r="AK40" s="126"/>
      <c r="AL40" s="127"/>
      <c r="AM40" s="126"/>
      <c r="AN40" s="126"/>
      <c r="AO40" s="126"/>
      <c r="AP40" s="127"/>
      <c r="AQ40" s="126"/>
      <c r="AR40" s="126"/>
      <c r="AS40" s="126"/>
      <c r="AT40" s="127"/>
      <c r="AU40" s="126"/>
      <c r="AV40" s="126"/>
      <c r="AW40" s="126"/>
      <c r="AX40" s="127"/>
      <c r="AY40" s="126"/>
      <c r="AZ40" s="126"/>
      <c r="BA40" s="126"/>
      <c r="BB40" s="127"/>
      <c r="BC40" s="126"/>
      <c r="BD40" s="126"/>
      <c r="BE40" s="126"/>
      <c r="BF40" s="127"/>
      <c r="BG40" s="126"/>
      <c r="BH40" s="126"/>
      <c r="BI40" s="126"/>
      <c r="BJ40" s="127"/>
      <c r="BK40" s="126"/>
      <c r="BL40" s="126"/>
      <c r="BM40" s="126"/>
      <c r="BN40" s="127"/>
      <c r="BO40" s="126"/>
      <c r="BP40" s="126"/>
      <c r="BQ40" s="126"/>
      <c r="BR40" s="127"/>
      <c r="BS40" s="126"/>
      <c r="BT40" s="126"/>
      <c r="BU40" s="126"/>
      <c r="BV40" s="127"/>
      <c r="BW40" s="126"/>
      <c r="BX40" s="126"/>
      <c r="BY40" s="126"/>
      <c r="BZ40" s="127"/>
      <c r="CA40" s="126"/>
      <c r="CB40" s="126"/>
      <c r="CC40" s="126"/>
      <c r="CD40" s="127"/>
      <c r="CE40" s="126"/>
      <c r="CF40" s="126"/>
      <c r="CG40" s="126"/>
      <c r="CH40" s="127"/>
      <c r="CI40" s="126"/>
      <c r="CJ40" s="126"/>
      <c r="CK40" s="126"/>
      <c r="CL40" s="127"/>
      <c r="CM40" s="126"/>
      <c r="CN40" s="126"/>
      <c r="CO40" s="126"/>
      <c r="CP40" s="127"/>
      <c r="CQ40" s="126"/>
      <c r="CR40" s="126"/>
      <c r="CS40" s="126"/>
      <c r="CT40" s="127"/>
      <c r="CU40" s="126"/>
      <c r="CV40" s="126"/>
      <c r="CW40" s="126"/>
      <c r="CX40" s="127"/>
      <c r="CY40" s="126"/>
      <c r="CZ40" s="126"/>
      <c r="DA40" s="126"/>
      <c r="DB40" s="127"/>
      <c r="DC40" s="126"/>
      <c r="DD40" s="126"/>
      <c r="DE40" s="126"/>
      <c r="DF40" s="127"/>
      <c r="DG40" s="126"/>
      <c r="DH40" s="126"/>
      <c r="DI40" s="126"/>
      <c r="DJ40" s="127"/>
      <c r="DK40" s="126"/>
      <c r="DL40" s="126"/>
      <c r="DM40" s="126"/>
      <c r="DN40" s="127"/>
      <c r="DO40" s="126"/>
      <c r="DP40" s="126"/>
      <c r="DQ40" s="126"/>
      <c r="DR40" s="127"/>
      <c r="DS40" s="126"/>
      <c r="DT40" s="126"/>
      <c r="DU40" s="126"/>
      <c r="DV40" s="127"/>
      <c r="DW40" s="126"/>
      <c r="DX40" s="126"/>
      <c r="DY40" s="126"/>
      <c r="DZ40" s="127"/>
      <c r="EA40" s="126"/>
      <c r="EB40" s="126"/>
      <c r="EC40" s="126"/>
      <c r="ED40" s="127"/>
      <c r="EE40" s="126"/>
      <c r="EF40" s="126"/>
      <c r="EG40" s="126"/>
      <c r="EH40" s="127"/>
      <c r="EI40" s="126"/>
      <c r="EJ40" s="126"/>
      <c r="EK40" s="126"/>
      <c r="EL40" s="127"/>
      <c r="EM40" s="126"/>
      <c r="EN40" s="126"/>
      <c r="EO40" s="126"/>
      <c r="EP40" s="127"/>
      <c r="EQ40" s="126"/>
      <c r="ER40" s="126"/>
      <c r="ES40" s="126"/>
      <c r="ET40" s="127"/>
      <c r="EU40" s="126"/>
      <c r="EV40" s="126"/>
      <c r="EW40" s="126"/>
      <c r="EX40" s="127"/>
      <c r="EY40" s="126"/>
      <c r="EZ40" s="126"/>
      <c r="FA40" s="126"/>
      <c r="FB40" s="127"/>
      <c r="FC40" s="126"/>
      <c r="FD40" s="126"/>
      <c r="FE40" s="126"/>
      <c r="FF40" s="127"/>
      <c r="FG40" s="126"/>
      <c r="FH40" s="126"/>
      <c r="FI40" s="126"/>
      <c r="FJ40" s="127"/>
      <c r="FK40" s="126"/>
      <c r="FL40" s="126"/>
      <c r="FM40" s="126"/>
      <c r="FN40" s="127"/>
      <c r="FO40" s="126"/>
      <c r="FP40" s="126"/>
      <c r="FQ40" s="126"/>
      <c r="FR40" s="127"/>
      <c r="FS40" s="126"/>
      <c r="FT40" s="126"/>
      <c r="FU40" s="126"/>
      <c r="FV40" s="127"/>
      <c r="FW40" s="126"/>
      <c r="FX40" s="126"/>
      <c r="FY40" s="126"/>
      <c r="FZ40" s="127"/>
      <c r="GA40" s="126"/>
      <c r="GB40" s="126"/>
      <c r="GC40" s="126"/>
      <c r="GD40" s="127"/>
      <c r="GE40" s="126"/>
      <c r="GF40" s="126"/>
      <c r="GG40" s="126"/>
      <c r="GH40" s="127"/>
      <c r="GI40" s="126"/>
      <c r="GJ40" s="126"/>
      <c r="GK40" s="126"/>
      <c r="GL40" s="127"/>
      <c r="GM40" s="126"/>
      <c r="GN40" s="126"/>
      <c r="GO40" s="126"/>
      <c r="GP40" s="127"/>
      <c r="GQ40" s="126"/>
      <c r="GR40" s="126"/>
      <c r="GS40" s="126"/>
      <c r="GT40" s="127"/>
      <c r="GU40" s="126"/>
      <c r="GV40" s="126"/>
      <c r="GW40" s="126"/>
      <c r="GX40" s="127"/>
      <c r="GY40" s="126"/>
      <c r="GZ40" s="126"/>
      <c r="HA40" s="126"/>
      <c r="HB40" s="127"/>
      <c r="HC40" s="126"/>
      <c r="HD40" s="126"/>
      <c r="HE40" s="126"/>
      <c r="HF40" s="127"/>
      <c r="HG40" s="126"/>
      <c r="HH40" s="126"/>
      <c r="HI40" s="126"/>
      <c r="HJ40" s="127"/>
      <c r="HK40" s="126"/>
      <c r="HL40" s="126"/>
      <c r="HM40" s="126"/>
      <c r="HN40" s="127"/>
      <c r="HO40" s="126"/>
      <c r="HP40" s="126"/>
      <c r="HQ40" s="126"/>
      <c r="HR40" s="127"/>
      <c r="HS40" s="126"/>
      <c r="HT40" s="126"/>
      <c r="HU40" s="126"/>
      <c r="HV40" s="127"/>
      <c r="HW40" s="126"/>
      <c r="HX40" s="126"/>
      <c r="HY40" s="126"/>
      <c r="HZ40" s="127"/>
      <c r="IA40" s="126"/>
      <c r="IB40" s="126"/>
      <c r="IC40" s="126"/>
    </row>
    <row r="41" spans="1:239" s="125" customFormat="1" ht="13.5" thickBot="1">
      <c r="A41" s="130" t="s">
        <v>46</v>
      </c>
      <c r="B41" s="198">
        <v>1561.3334471429314</v>
      </c>
      <c r="C41" s="198">
        <v>0.56999999999999995</v>
      </c>
      <c r="D41" s="187">
        <v>1</v>
      </c>
    </row>
    <row r="42" spans="1:239" s="118" customFormat="1" ht="13.5" thickBot="1">
      <c r="A42" s="139"/>
      <c r="B42" s="199"/>
      <c r="C42" s="199"/>
      <c r="D42" s="188"/>
    </row>
    <row r="43" spans="1:239" s="118" customFormat="1" ht="13.5" thickBot="1">
      <c r="A43" s="142" t="s">
        <v>47</v>
      </c>
      <c r="B43" s="200">
        <v>1432.4</v>
      </c>
      <c r="C43" s="200">
        <v>0.52</v>
      </c>
      <c r="D43" s="189">
        <v>1</v>
      </c>
    </row>
    <row r="44" spans="1:239" s="118" customFormat="1">
      <c r="A44" s="145" t="s">
        <v>48</v>
      </c>
      <c r="B44" s="201">
        <v>40.68</v>
      </c>
      <c r="C44" s="201">
        <v>0.02</v>
      </c>
      <c r="D44" s="190">
        <v>2.8399888299357721E-2</v>
      </c>
    </row>
    <row r="45" spans="1:239" s="118" customFormat="1">
      <c r="A45" s="123" t="s">
        <v>49</v>
      </c>
      <c r="B45" s="196">
        <v>41.72</v>
      </c>
      <c r="C45" s="196">
        <v>0.01</v>
      </c>
      <c r="D45" s="182">
        <v>2.9125942474169223E-2</v>
      </c>
      <c r="E45" s="126"/>
      <c r="F45" s="126"/>
      <c r="G45" s="183"/>
      <c r="H45" s="127"/>
      <c r="I45" s="126"/>
      <c r="J45" s="126"/>
      <c r="K45" s="183"/>
      <c r="L45" s="127"/>
      <c r="M45" s="126"/>
      <c r="N45" s="126"/>
      <c r="O45" s="183"/>
      <c r="P45" s="127"/>
      <c r="Q45" s="126"/>
      <c r="R45" s="126"/>
      <c r="S45" s="183"/>
      <c r="T45" s="127"/>
      <c r="U45" s="126"/>
      <c r="V45" s="126"/>
      <c r="W45" s="183"/>
      <c r="X45" s="127"/>
      <c r="Y45" s="126"/>
      <c r="Z45" s="126"/>
      <c r="AA45" s="183"/>
      <c r="AB45" s="127"/>
      <c r="AC45" s="126"/>
      <c r="AD45" s="126"/>
      <c r="AE45" s="183"/>
      <c r="AF45" s="127"/>
      <c r="AG45" s="126"/>
      <c r="AH45" s="126"/>
      <c r="AI45" s="183"/>
      <c r="AJ45" s="127"/>
      <c r="AK45" s="126"/>
      <c r="AL45" s="126"/>
      <c r="AM45" s="183"/>
      <c r="AN45" s="127"/>
      <c r="AO45" s="126"/>
      <c r="AP45" s="126"/>
      <c r="AQ45" s="183"/>
      <c r="AR45" s="127"/>
      <c r="AS45" s="126"/>
      <c r="AT45" s="126"/>
      <c r="AU45" s="183"/>
      <c r="AV45" s="127"/>
      <c r="AW45" s="126"/>
      <c r="AX45" s="126"/>
      <c r="AY45" s="183"/>
      <c r="AZ45" s="127"/>
      <c r="BA45" s="126"/>
      <c r="BB45" s="126"/>
      <c r="BC45" s="183"/>
      <c r="BD45" s="127"/>
      <c r="BE45" s="126"/>
      <c r="BF45" s="126"/>
      <c r="BG45" s="183"/>
      <c r="BH45" s="127"/>
      <c r="BI45" s="126"/>
      <c r="BJ45" s="126"/>
      <c r="BK45" s="183"/>
      <c r="BL45" s="127"/>
      <c r="BM45" s="126"/>
      <c r="BN45" s="126"/>
      <c r="BO45" s="183"/>
      <c r="BP45" s="127"/>
      <c r="BQ45" s="126"/>
      <c r="BR45" s="126"/>
      <c r="BS45" s="183"/>
      <c r="BT45" s="127"/>
      <c r="BU45" s="126"/>
      <c r="BV45" s="126"/>
      <c r="BW45" s="183"/>
      <c r="BX45" s="127"/>
      <c r="BY45" s="126"/>
      <c r="BZ45" s="126"/>
      <c r="CA45" s="183"/>
      <c r="CB45" s="127"/>
      <c r="CC45" s="126"/>
      <c r="CD45" s="126"/>
      <c r="CE45" s="183"/>
      <c r="CF45" s="127"/>
      <c r="CG45" s="126"/>
      <c r="CH45" s="126"/>
      <c r="CI45" s="183"/>
      <c r="CJ45" s="127"/>
      <c r="CK45" s="126"/>
      <c r="CL45" s="126"/>
      <c r="CM45" s="183"/>
      <c r="CN45" s="127"/>
      <c r="CO45" s="126"/>
      <c r="CP45" s="126"/>
      <c r="CQ45" s="183"/>
      <c r="CR45" s="127"/>
      <c r="CS45" s="126"/>
      <c r="CT45" s="126"/>
      <c r="CU45" s="183"/>
      <c r="CV45" s="127"/>
      <c r="CW45" s="126"/>
      <c r="CX45" s="126"/>
      <c r="CY45" s="183"/>
      <c r="CZ45" s="127"/>
      <c r="DA45" s="126"/>
      <c r="DB45" s="126"/>
      <c r="DC45" s="183"/>
      <c r="DD45" s="127"/>
      <c r="DE45" s="126"/>
      <c r="DF45" s="126"/>
      <c r="DG45" s="183"/>
      <c r="DH45" s="127"/>
      <c r="DI45" s="126"/>
      <c r="DJ45" s="126"/>
      <c r="DK45" s="183"/>
      <c r="DL45" s="127"/>
      <c r="DM45" s="126"/>
      <c r="DN45" s="126"/>
      <c r="DO45" s="183"/>
      <c r="DP45" s="127"/>
      <c r="DQ45" s="126"/>
      <c r="DR45" s="126"/>
      <c r="DS45" s="183"/>
      <c r="DT45" s="127"/>
      <c r="DU45" s="126"/>
      <c r="DV45" s="126"/>
      <c r="DW45" s="183"/>
      <c r="DX45" s="127"/>
      <c r="DY45" s="126"/>
      <c r="DZ45" s="126"/>
      <c r="EA45" s="183"/>
      <c r="EB45" s="127"/>
      <c r="EC45" s="126"/>
      <c r="ED45" s="126"/>
      <c r="EE45" s="183"/>
      <c r="EF45" s="127"/>
      <c r="EG45" s="126"/>
      <c r="EH45" s="126"/>
      <c r="EI45" s="183"/>
      <c r="EJ45" s="127"/>
      <c r="EK45" s="126"/>
      <c r="EL45" s="126"/>
      <c r="EM45" s="183"/>
      <c r="EN45" s="127"/>
      <c r="EO45" s="126"/>
      <c r="EP45" s="126"/>
      <c r="EQ45" s="183"/>
      <c r="ER45" s="127"/>
      <c r="ES45" s="126"/>
      <c r="ET45" s="126"/>
      <c r="EU45" s="183"/>
      <c r="EV45" s="127"/>
      <c r="EW45" s="126"/>
      <c r="EX45" s="126"/>
      <c r="EY45" s="183"/>
      <c r="EZ45" s="127"/>
      <c r="FA45" s="126"/>
      <c r="FB45" s="126"/>
      <c r="FC45" s="183"/>
      <c r="FD45" s="127"/>
      <c r="FE45" s="126"/>
      <c r="FF45" s="126"/>
      <c r="FG45" s="183"/>
      <c r="FH45" s="127"/>
      <c r="FI45" s="126"/>
      <c r="FJ45" s="126"/>
      <c r="FK45" s="183"/>
      <c r="FL45" s="127"/>
      <c r="FM45" s="126"/>
      <c r="FN45" s="126"/>
      <c r="FO45" s="183"/>
      <c r="FP45" s="127"/>
      <c r="FQ45" s="126"/>
      <c r="FR45" s="126"/>
      <c r="FS45" s="183"/>
      <c r="FT45" s="127"/>
      <c r="FU45" s="126"/>
      <c r="FV45" s="126"/>
      <c r="FW45" s="183"/>
      <c r="FX45" s="127"/>
      <c r="FY45" s="126"/>
      <c r="FZ45" s="126"/>
      <c r="GA45" s="183"/>
      <c r="GB45" s="127"/>
      <c r="GC45" s="126"/>
      <c r="GD45" s="126"/>
      <c r="GE45" s="183"/>
      <c r="GF45" s="127"/>
      <c r="GG45" s="126"/>
      <c r="GH45" s="126"/>
      <c r="GI45" s="183"/>
      <c r="GJ45" s="127"/>
      <c r="GK45" s="126"/>
      <c r="GL45" s="126"/>
      <c r="GM45" s="183"/>
      <c r="GN45" s="127"/>
      <c r="GO45" s="126"/>
      <c r="GP45" s="126"/>
      <c r="GQ45" s="183"/>
      <c r="GR45" s="127"/>
      <c r="GS45" s="126"/>
      <c r="GT45" s="126"/>
      <c r="GU45" s="183"/>
      <c r="GV45" s="127"/>
      <c r="GW45" s="126"/>
      <c r="GX45" s="126"/>
      <c r="GY45" s="183"/>
      <c r="GZ45" s="127"/>
      <c r="HA45" s="126"/>
      <c r="HB45" s="126"/>
      <c r="HC45" s="183"/>
      <c r="HD45" s="127"/>
      <c r="HE45" s="126"/>
      <c r="HF45" s="126"/>
      <c r="HG45" s="183"/>
      <c r="HH45" s="127"/>
      <c r="HI45" s="126"/>
      <c r="HJ45" s="126"/>
      <c r="HK45" s="183"/>
      <c r="HL45" s="127"/>
      <c r="HM45" s="126"/>
      <c r="HN45" s="126"/>
      <c r="HO45" s="183"/>
      <c r="HP45" s="127"/>
      <c r="HQ45" s="126"/>
      <c r="HR45" s="126"/>
      <c r="HS45" s="183"/>
      <c r="HT45" s="127"/>
      <c r="HU45" s="126"/>
      <c r="HV45" s="126"/>
      <c r="HW45" s="183"/>
      <c r="HX45" s="127"/>
      <c r="HY45" s="126"/>
      <c r="HZ45" s="126"/>
      <c r="IA45" s="183"/>
      <c r="IB45" s="127"/>
      <c r="IC45" s="126"/>
      <c r="ID45" s="126"/>
      <c r="IE45" s="183"/>
    </row>
    <row r="46" spans="1:239" s="19" customFormat="1" ht="13.5" thickBot="1">
      <c r="A46" s="148" t="s">
        <v>50</v>
      </c>
      <c r="B46" s="202">
        <v>1350</v>
      </c>
      <c r="C46" s="202">
        <v>0.49</v>
      </c>
      <c r="D46" s="191">
        <v>0.94247416922647298</v>
      </c>
    </row>
    <row r="47" spans="1:239">
      <c r="A47" s="133" t="s">
        <v>51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11.7109375" style="2" customWidth="1"/>
    <col min="5" max="254" width="13.140625" style="2"/>
    <col min="255" max="255" width="52.140625" style="2" customWidth="1"/>
    <col min="256" max="257" width="14.42578125" style="2" customWidth="1"/>
    <col min="258" max="258" width="11.7109375" style="2" customWidth="1"/>
    <col min="259" max="510" width="13.140625" style="2"/>
    <col min="511" max="511" width="52.140625" style="2" customWidth="1"/>
    <col min="512" max="513" width="14.42578125" style="2" customWidth="1"/>
    <col min="514" max="514" width="11.7109375" style="2" customWidth="1"/>
    <col min="515" max="766" width="13.140625" style="2"/>
    <col min="767" max="767" width="52.140625" style="2" customWidth="1"/>
    <col min="768" max="769" width="14.42578125" style="2" customWidth="1"/>
    <col min="770" max="770" width="11.71093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11.71093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11.71093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11.71093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11.71093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11.71093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11.71093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11.71093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11.71093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11.71093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11.71093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11.71093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11.71093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11.71093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11.71093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11.71093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11.71093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11.71093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11.71093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11.71093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11.71093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11.71093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11.71093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11.71093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11.71093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11.71093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11.71093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11.71093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11.71093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11.71093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11.71093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11.71093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11.71093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11.71093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11.71093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11.71093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11.71093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11.71093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11.71093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11.71093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11.71093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11.71093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11.71093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11.71093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11.71093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11.71093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11.71093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11.71093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11.71093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11.71093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11.71093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11.71093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11.71093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11.71093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11.71093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11.71093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11.71093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11.71093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11.71093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11.71093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11.7109375" style="2" customWidth="1"/>
    <col min="16131" max="16384" width="13.140625" style="2"/>
  </cols>
  <sheetData>
    <row r="1" spans="1:6">
      <c r="A1" s="108" t="s">
        <v>0</v>
      </c>
      <c r="B1" s="1"/>
      <c r="C1" s="1"/>
      <c r="D1" s="1"/>
    </row>
    <row r="2" spans="1:6">
      <c r="A2" s="108" t="s">
        <v>384</v>
      </c>
      <c r="B2" s="1"/>
      <c r="C2" s="1"/>
      <c r="D2" s="1"/>
    </row>
    <row r="3" spans="1:6">
      <c r="A3" s="108" t="s">
        <v>385</v>
      </c>
      <c r="B3" s="1"/>
      <c r="C3" s="1"/>
      <c r="D3" s="1"/>
    </row>
    <row r="4" spans="1:6">
      <c r="A4" s="108" t="s">
        <v>391</v>
      </c>
      <c r="B4" s="1"/>
      <c r="C4" s="1"/>
      <c r="D4" s="1"/>
    </row>
    <row r="5" spans="1:6">
      <c r="A5" s="108" t="s">
        <v>380</v>
      </c>
      <c r="B5" s="1"/>
      <c r="C5" s="1"/>
      <c r="D5" s="1"/>
    </row>
    <row r="6" spans="1:6" ht="13.5" thickBot="1">
      <c r="A6" s="3" t="s">
        <v>3</v>
      </c>
      <c r="B6" s="109">
        <v>2800</v>
      </c>
      <c r="C6" s="110" t="s">
        <v>4</v>
      </c>
      <c r="F6" s="2" t="s">
        <v>392</v>
      </c>
    </row>
    <row r="7" spans="1:6">
      <c r="A7" s="174"/>
      <c r="B7" s="175" t="s">
        <v>5</v>
      </c>
      <c r="C7" s="192">
        <v>41730</v>
      </c>
      <c r="D7" s="177" t="s">
        <v>6</v>
      </c>
    </row>
    <row r="8" spans="1:6">
      <c r="A8" s="113" t="s">
        <v>200</v>
      </c>
      <c r="D8" s="114" t="s">
        <v>8</v>
      </c>
    </row>
    <row r="9" spans="1:6" ht="13.5" thickBot="1">
      <c r="A9" s="10"/>
      <c r="B9" s="115" t="s">
        <v>9</v>
      </c>
      <c r="C9" s="115" t="s">
        <v>10</v>
      </c>
      <c r="D9" s="116" t="s">
        <v>11</v>
      </c>
    </row>
    <row r="10" spans="1:6">
      <c r="A10" s="113" t="s">
        <v>12</v>
      </c>
      <c r="B10" s="117"/>
    </row>
    <row r="11" spans="1:6">
      <c r="A11" s="110" t="s">
        <v>13</v>
      </c>
      <c r="B11" s="193">
        <v>1450</v>
      </c>
      <c r="C11" s="193">
        <v>0.51</v>
      </c>
      <c r="D11" s="178">
        <v>0.81771690623717053</v>
      </c>
    </row>
    <row r="12" spans="1:6">
      <c r="A12" s="110" t="s">
        <v>58</v>
      </c>
      <c r="B12" s="193">
        <v>43.44</v>
      </c>
      <c r="C12" s="193">
        <v>0.02</v>
      </c>
      <c r="D12" s="178">
        <v>2.4497670625477714E-2</v>
      </c>
    </row>
    <row r="13" spans="1:6">
      <c r="A13" s="110" t="s">
        <v>59</v>
      </c>
      <c r="B13" s="193">
        <v>44.8</v>
      </c>
      <c r="C13" s="193">
        <v>0.02</v>
      </c>
      <c r="D13" s="178">
        <v>2.5264632689258784E-2</v>
      </c>
    </row>
    <row r="14" spans="1:6">
      <c r="A14" s="110" t="s">
        <v>60</v>
      </c>
      <c r="B14" s="193"/>
      <c r="C14" s="193"/>
      <c r="D14" s="178">
        <v>0</v>
      </c>
    </row>
    <row r="15" spans="1:6">
      <c r="A15" s="179" t="s">
        <v>18</v>
      </c>
      <c r="B15" s="195">
        <v>1538.24</v>
      </c>
      <c r="C15" s="195">
        <v>0.55000000000000004</v>
      </c>
      <c r="D15" s="181">
        <v>0.86747920955190705</v>
      </c>
    </row>
    <row r="16" spans="1:6">
      <c r="A16" s="121" t="s">
        <v>19</v>
      </c>
      <c r="B16" s="194"/>
      <c r="C16" s="194"/>
    </row>
    <row r="17" spans="1:4">
      <c r="A17" s="122" t="s">
        <v>20</v>
      </c>
      <c r="B17" s="193">
        <v>0</v>
      </c>
      <c r="C17" s="193">
        <v>0</v>
      </c>
      <c r="D17" s="178">
        <v>0</v>
      </c>
    </row>
    <row r="18" spans="1:4">
      <c r="A18" s="122" t="s">
        <v>21</v>
      </c>
      <c r="B18" s="193">
        <v>0</v>
      </c>
      <c r="C18" s="193">
        <v>0</v>
      </c>
      <c r="D18" s="178">
        <v>0</v>
      </c>
    </row>
    <row r="19" spans="1:4">
      <c r="A19" s="122" t="s">
        <v>61</v>
      </c>
      <c r="B19" s="193">
        <v>0</v>
      </c>
      <c r="C19" s="193">
        <v>0</v>
      </c>
      <c r="D19" s="178">
        <v>0</v>
      </c>
    </row>
    <row r="20" spans="1:4">
      <c r="A20" s="122" t="s">
        <v>62</v>
      </c>
      <c r="B20" s="193">
        <v>0</v>
      </c>
      <c r="C20" s="193">
        <v>0</v>
      </c>
      <c r="D20" s="178">
        <v>0</v>
      </c>
    </row>
    <row r="21" spans="1:4">
      <c r="A21" s="122" t="s">
        <v>63</v>
      </c>
      <c r="B21" s="193">
        <v>92.091999999999999</v>
      </c>
      <c r="C21" s="193">
        <v>0.03</v>
      </c>
      <c r="D21" s="178">
        <v>5.1934610571857588E-2</v>
      </c>
    </row>
    <row r="22" spans="1:4">
      <c r="A22" s="122" t="s">
        <v>64</v>
      </c>
      <c r="B22" s="193">
        <v>0</v>
      </c>
      <c r="C22" s="193">
        <v>0</v>
      </c>
      <c r="D22" s="178">
        <v>0</v>
      </c>
    </row>
    <row r="23" spans="1:4">
      <c r="A23" s="122" t="s">
        <v>65</v>
      </c>
      <c r="B23" s="193">
        <v>0</v>
      </c>
      <c r="C23" s="193">
        <v>0</v>
      </c>
      <c r="D23" s="178">
        <v>0</v>
      </c>
    </row>
    <row r="24" spans="1:4">
      <c r="A24" s="122" t="s">
        <v>66</v>
      </c>
      <c r="B24" s="193">
        <v>0</v>
      </c>
      <c r="C24" s="193">
        <v>0</v>
      </c>
      <c r="D24" s="178">
        <v>0</v>
      </c>
    </row>
    <row r="25" spans="1:4">
      <c r="A25" s="123" t="s">
        <v>29</v>
      </c>
      <c r="B25" s="196">
        <v>92.091999999999999</v>
      </c>
      <c r="C25" s="196">
        <v>0.03</v>
      </c>
      <c r="D25" s="182">
        <v>5.1934610571857588E-2</v>
      </c>
    </row>
    <row r="26" spans="1:4" s="118" customFormat="1">
      <c r="A26" s="113" t="s">
        <v>30</v>
      </c>
      <c r="B26" s="194"/>
      <c r="C26" s="194"/>
      <c r="D26" s="2"/>
    </row>
    <row r="27" spans="1:4" s="118" customFormat="1">
      <c r="A27" s="122" t="s">
        <v>31</v>
      </c>
      <c r="B27" s="193">
        <v>26.753296136919602</v>
      </c>
      <c r="C27" s="193">
        <v>0.01</v>
      </c>
      <c r="D27" s="178">
        <v>1.5087325895674995E-2</v>
      </c>
    </row>
    <row r="28" spans="1:4" s="118" customFormat="1">
      <c r="A28" s="110" t="s">
        <v>32</v>
      </c>
      <c r="B28" s="193">
        <v>26.753296136919602</v>
      </c>
      <c r="C28" s="193">
        <v>0.01</v>
      </c>
      <c r="D28" s="178">
        <v>1.5087325895674995E-2</v>
      </c>
    </row>
    <row r="29" spans="1:4" s="125" customFormat="1">
      <c r="A29" s="179" t="s">
        <v>33</v>
      </c>
      <c r="B29" s="195">
        <v>1657.0852961369196</v>
      </c>
      <c r="C29" s="195">
        <v>0.59000000000000008</v>
      </c>
      <c r="D29" s="181">
        <v>0.93450114601943957</v>
      </c>
    </row>
    <row r="30" spans="1:4" s="118" customFormat="1">
      <c r="A30" s="113" t="s">
        <v>34</v>
      </c>
      <c r="B30" s="194"/>
      <c r="C30" s="194"/>
      <c r="D30" s="2"/>
    </row>
    <row r="31" spans="1:4" s="118" customFormat="1">
      <c r="A31" s="110" t="s">
        <v>35</v>
      </c>
      <c r="B31" s="193">
        <v>0</v>
      </c>
      <c r="C31" s="193">
        <v>0</v>
      </c>
      <c r="D31" s="178">
        <v>0</v>
      </c>
    </row>
    <row r="32" spans="1:4" s="118" customFormat="1">
      <c r="A32" s="110" t="s">
        <v>36</v>
      </c>
      <c r="B32" s="193">
        <v>0</v>
      </c>
      <c r="C32" s="193">
        <v>0</v>
      </c>
      <c r="D32" s="178">
        <v>0</v>
      </c>
    </row>
    <row r="33" spans="1:244" s="118" customFormat="1">
      <c r="A33" s="122" t="s">
        <v>37</v>
      </c>
      <c r="B33" s="193">
        <v>0</v>
      </c>
      <c r="C33" s="193">
        <v>0</v>
      </c>
      <c r="D33" s="178">
        <v>0</v>
      </c>
    </row>
    <row r="34" spans="1:244" s="118" customFormat="1">
      <c r="A34" s="122" t="s">
        <v>67</v>
      </c>
      <c r="B34" s="193">
        <v>110.72283578376593</v>
      </c>
      <c r="C34" s="193">
        <v>0.04</v>
      </c>
      <c r="D34" s="178">
        <v>6.2441334294418865E-2</v>
      </c>
    </row>
    <row r="35" spans="1:244" s="118" customFormat="1">
      <c r="A35" s="123" t="s">
        <v>39</v>
      </c>
      <c r="B35" s="196">
        <v>110.72283578376593</v>
      </c>
      <c r="C35" s="196">
        <v>0.04</v>
      </c>
      <c r="D35" s="182">
        <v>6.2441334294418865E-2</v>
      </c>
      <c r="E35" s="127"/>
      <c r="F35" s="126"/>
      <c r="G35" s="126"/>
      <c r="H35" s="183"/>
      <c r="I35" s="127"/>
      <c r="J35" s="126"/>
      <c r="K35" s="126"/>
      <c r="L35" s="183"/>
      <c r="M35" s="127"/>
      <c r="N35" s="126"/>
      <c r="O35" s="126"/>
      <c r="P35" s="183"/>
      <c r="Q35" s="127"/>
      <c r="R35" s="126"/>
      <c r="S35" s="126"/>
      <c r="T35" s="183"/>
      <c r="U35" s="127"/>
      <c r="V35" s="126"/>
      <c r="W35" s="126"/>
      <c r="X35" s="183"/>
      <c r="Y35" s="127"/>
      <c r="Z35" s="126"/>
      <c r="AA35" s="126"/>
      <c r="AB35" s="183"/>
      <c r="AC35" s="127"/>
      <c r="AD35" s="126"/>
      <c r="AE35" s="126"/>
      <c r="AF35" s="183"/>
      <c r="AG35" s="127"/>
      <c r="AH35" s="126"/>
      <c r="AI35" s="126"/>
      <c r="AJ35" s="183"/>
      <c r="AK35" s="127"/>
      <c r="AL35" s="126"/>
      <c r="AM35" s="126"/>
      <c r="AN35" s="183"/>
      <c r="AO35" s="127"/>
      <c r="AP35" s="126"/>
      <c r="AQ35" s="126"/>
      <c r="AR35" s="183"/>
      <c r="AS35" s="127"/>
      <c r="AT35" s="126"/>
      <c r="AU35" s="126"/>
      <c r="AV35" s="183"/>
      <c r="AW35" s="127"/>
      <c r="AX35" s="126"/>
      <c r="AY35" s="126"/>
      <c r="AZ35" s="183"/>
      <c r="BA35" s="127"/>
      <c r="BB35" s="126"/>
      <c r="BC35" s="126"/>
      <c r="BD35" s="183"/>
      <c r="BE35" s="127"/>
      <c r="BF35" s="126"/>
      <c r="BG35" s="126"/>
      <c r="BH35" s="183"/>
      <c r="BI35" s="127"/>
      <c r="BJ35" s="126"/>
      <c r="BK35" s="126"/>
      <c r="BL35" s="183"/>
      <c r="BM35" s="127"/>
      <c r="BN35" s="126"/>
      <c r="BO35" s="126"/>
      <c r="BP35" s="183"/>
      <c r="BQ35" s="127"/>
      <c r="BR35" s="126"/>
      <c r="BS35" s="126"/>
      <c r="BT35" s="183"/>
      <c r="BU35" s="127"/>
      <c r="BV35" s="126"/>
      <c r="BW35" s="126"/>
      <c r="BX35" s="183"/>
      <c r="BY35" s="127"/>
      <c r="BZ35" s="126"/>
      <c r="CA35" s="126"/>
      <c r="CB35" s="183"/>
      <c r="CC35" s="127"/>
      <c r="CD35" s="126"/>
      <c r="CE35" s="126"/>
      <c r="CF35" s="183"/>
      <c r="CG35" s="127"/>
      <c r="CH35" s="126"/>
      <c r="CI35" s="126"/>
      <c r="CJ35" s="183"/>
      <c r="CK35" s="127"/>
      <c r="CL35" s="126"/>
      <c r="CM35" s="126"/>
      <c r="CN35" s="183"/>
      <c r="CO35" s="127"/>
      <c r="CP35" s="126"/>
      <c r="CQ35" s="126"/>
      <c r="CR35" s="183"/>
      <c r="CS35" s="127"/>
      <c r="CT35" s="126"/>
      <c r="CU35" s="126"/>
      <c r="CV35" s="183"/>
      <c r="CW35" s="127"/>
      <c r="CX35" s="126"/>
      <c r="CY35" s="126"/>
      <c r="CZ35" s="183"/>
      <c r="DA35" s="127"/>
      <c r="DB35" s="126"/>
      <c r="DC35" s="126"/>
      <c r="DD35" s="183"/>
      <c r="DE35" s="127"/>
      <c r="DF35" s="126"/>
      <c r="DG35" s="126"/>
      <c r="DH35" s="183"/>
      <c r="DI35" s="127"/>
      <c r="DJ35" s="126"/>
      <c r="DK35" s="126"/>
      <c r="DL35" s="183"/>
      <c r="DM35" s="127"/>
      <c r="DN35" s="126"/>
      <c r="DO35" s="126"/>
      <c r="DP35" s="183"/>
      <c r="DQ35" s="127"/>
      <c r="DR35" s="126"/>
      <c r="DS35" s="126"/>
      <c r="DT35" s="183"/>
      <c r="DU35" s="127"/>
      <c r="DV35" s="126"/>
      <c r="DW35" s="126"/>
      <c r="DX35" s="183"/>
      <c r="DY35" s="127"/>
      <c r="DZ35" s="126"/>
      <c r="EA35" s="126"/>
      <c r="EB35" s="183"/>
      <c r="EC35" s="127"/>
      <c r="ED35" s="126"/>
      <c r="EE35" s="126"/>
      <c r="EF35" s="183"/>
      <c r="EG35" s="127"/>
      <c r="EH35" s="126"/>
      <c r="EI35" s="126"/>
      <c r="EJ35" s="183"/>
      <c r="EK35" s="127"/>
      <c r="EL35" s="126"/>
      <c r="EM35" s="126"/>
      <c r="EN35" s="183"/>
      <c r="EO35" s="127"/>
      <c r="EP35" s="126"/>
      <c r="EQ35" s="126"/>
      <c r="ER35" s="183"/>
      <c r="ES35" s="127"/>
      <c r="ET35" s="126"/>
      <c r="EU35" s="126"/>
      <c r="EV35" s="183"/>
      <c r="EW35" s="127"/>
      <c r="EX35" s="126"/>
      <c r="EY35" s="126"/>
      <c r="EZ35" s="183"/>
      <c r="FA35" s="127"/>
      <c r="FB35" s="126"/>
      <c r="FC35" s="126"/>
      <c r="FD35" s="183"/>
      <c r="FE35" s="127"/>
      <c r="FF35" s="126"/>
      <c r="FG35" s="126"/>
      <c r="FH35" s="183"/>
      <c r="FI35" s="127"/>
      <c r="FJ35" s="126"/>
      <c r="FK35" s="126"/>
      <c r="FL35" s="183"/>
      <c r="FM35" s="127"/>
      <c r="FN35" s="126"/>
      <c r="FO35" s="126"/>
      <c r="FP35" s="183"/>
      <c r="FQ35" s="127"/>
      <c r="FR35" s="126"/>
      <c r="FS35" s="126"/>
      <c r="FT35" s="183"/>
      <c r="FU35" s="127"/>
      <c r="FV35" s="126"/>
      <c r="FW35" s="126"/>
      <c r="FX35" s="183"/>
      <c r="FY35" s="127"/>
      <c r="FZ35" s="126"/>
      <c r="GA35" s="126"/>
      <c r="GB35" s="183"/>
      <c r="GC35" s="127"/>
      <c r="GD35" s="126"/>
      <c r="GE35" s="126"/>
      <c r="GF35" s="183"/>
      <c r="GG35" s="127"/>
      <c r="GH35" s="126"/>
      <c r="GI35" s="126"/>
      <c r="GJ35" s="183"/>
      <c r="GK35" s="127"/>
      <c r="GL35" s="126"/>
      <c r="GM35" s="126"/>
      <c r="GN35" s="183"/>
      <c r="GO35" s="127"/>
      <c r="GP35" s="126"/>
      <c r="GQ35" s="126"/>
      <c r="GR35" s="183"/>
      <c r="GS35" s="127"/>
      <c r="GT35" s="126"/>
      <c r="GU35" s="126"/>
      <c r="GV35" s="183"/>
      <c r="GW35" s="127"/>
      <c r="GX35" s="126"/>
      <c r="GY35" s="126"/>
      <c r="GZ35" s="183"/>
      <c r="HA35" s="127"/>
      <c r="HB35" s="126"/>
      <c r="HC35" s="126"/>
      <c r="HD35" s="183"/>
      <c r="HE35" s="127"/>
      <c r="HF35" s="126"/>
      <c r="HG35" s="126"/>
      <c r="HH35" s="183"/>
      <c r="HI35" s="127"/>
      <c r="HJ35" s="126"/>
      <c r="HK35" s="126"/>
      <c r="HL35" s="183"/>
      <c r="HM35" s="127"/>
      <c r="HN35" s="126"/>
      <c r="HO35" s="126"/>
      <c r="HP35" s="183"/>
      <c r="HQ35" s="127"/>
      <c r="HR35" s="126"/>
      <c r="HS35" s="126"/>
      <c r="HT35" s="183"/>
      <c r="HU35" s="127"/>
      <c r="HV35" s="126"/>
      <c r="HW35" s="126"/>
      <c r="HX35" s="183"/>
      <c r="HY35" s="127"/>
      <c r="HZ35" s="126"/>
      <c r="IA35" s="126"/>
      <c r="IB35" s="183"/>
      <c r="IC35" s="127"/>
      <c r="ID35" s="126"/>
      <c r="IE35" s="126"/>
      <c r="IF35" s="183"/>
      <c r="IG35" s="127"/>
      <c r="IH35" s="126"/>
      <c r="II35" s="126"/>
      <c r="IJ35" s="183"/>
    </row>
    <row r="36" spans="1:244" s="118" customFormat="1">
      <c r="A36" s="113" t="s">
        <v>40</v>
      </c>
      <c r="B36" s="194"/>
      <c r="C36" s="194"/>
      <c r="D36" s="2"/>
    </row>
    <row r="37" spans="1:244" s="118" customFormat="1">
      <c r="A37" s="122" t="s">
        <v>68</v>
      </c>
      <c r="B37" s="193">
        <v>0</v>
      </c>
      <c r="C37" s="193">
        <v>0</v>
      </c>
      <c r="D37" s="178">
        <v>0</v>
      </c>
    </row>
    <row r="38" spans="1:244" s="118" customFormat="1">
      <c r="A38" s="122" t="s">
        <v>42</v>
      </c>
      <c r="B38" s="193">
        <v>0</v>
      </c>
      <c r="C38" s="193">
        <v>0</v>
      </c>
      <c r="D38" s="178">
        <v>0</v>
      </c>
    </row>
    <row r="39" spans="1:244" s="118" customFormat="1">
      <c r="A39" s="122" t="s">
        <v>43</v>
      </c>
      <c r="B39" s="193">
        <v>0</v>
      </c>
      <c r="C39" s="193">
        <v>0</v>
      </c>
      <c r="D39" s="178">
        <v>0</v>
      </c>
    </row>
    <row r="40" spans="1:244" s="118" customFormat="1">
      <c r="A40" s="123" t="s">
        <v>44</v>
      </c>
      <c r="B40" s="196">
        <v>0</v>
      </c>
      <c r="C40" s="196">
        <v>0</v>
      </c>
      <c r="D40" s="182">
        <v>0</v>
      </c>
      <c r="E40" s="127"/>
      <c r="F40" s="126"/>
      <c r="G40" s="126"/>
      <c r="H40" s="183"/>
      <c r="I40" s="127"/>
      <c r="J40" s="126"/>
      <c r="K40" s="126"/>
      <c r="L40" s="183"/>
      <c r="M40" s="127"/>
      <c r="N40" s="126"/>
      <c r="O40" s="126"/>
      <c r="P40" s="183"/>
      <c r="Q40" s="127"/>
      <c r="R40" s="126"/>
      <c r="S40" s="126"/>
      <c r="T40" s="183"/>
      <c r="U40" s="127"/>
      <c r="V40" s="126"/>
      <c r="W40" s="126"/>
      <c r="X40" s="183"/>
      <c r="Y40" s="127"/>
      <c r="Z40" s="126"/>
      <c r="AA40" s="126"/>
      <c r="AB40" s="183"/>
      <c r="AC40" s="127"/>
      <c r="AD40" s="126"/>
      <c r="AE40" s="126"/>
      <c r="AF40" s="183"/>
      <c r="AG40" s="127"/>
      <c r="AH40" s="126"/>
      <c r="AI40" s="126"/>
      <c r="AJ40" s="183"/>
      <c r="AK40" s="127"/>
      <c r="AL40" s="126"/>
      <c r="AM40" s="126"/>
      <c r="AN40" s="183"/>
      <c r="AO40" s="127"/>
      <c r="AP40" s="126"/>
      <c r="AQ40" s="126"/>
      <c r="AR40" s="183"/>
      <c r="AS40" s="127"/>
      <c r="AT40" s="126"/>
      <c r="AU40" s="126"/>
      <c r="AV40" s="183"/>
      <c r="AW40" s="127"/>
      <c r="AX40" s="126"/>
      <c r="AY40" s="126"/>
      <c r="AZ40" s="183"/>
      <c r="BA40" s="127"/>
      <c r="BB40" s="126"/>
      <c r="BC40" s="126"/>
      <c r="BD40" s="183"/>
      <c r="BE40" s="127"/>
      <c r="BF40" s="126"/>
      <c r="BG40" s="126"/>
      <c r="BH40" s="183"/>
      <c r="BI40" s="127"/>
      <c r="BJ40" s="126"/>
      <c r="BK40" s="126"/>
      <c r="BL40" s="183"/>
      <c r="BM40" s="127"/>
      <c r="BN40" s="126"/>
      <c r="BO40" s="126"/>
      <c r="BP40" s="183"/>
      <c r="BQ40" s="127"/>
      <c r="BR40" s="126"/>
      <c r="BS40" s="126"/>
      <c r="BT40" s="183"/>
      <c r="BU40" s="127"/>
      <c r="BV40" s="126"/>
      <c r="BW40" s="126"/>
      <c r="BX40" s="183"/>
      <c r="BY40" s="127"/>
      <c r="BZ40" s="126"/>
      <c r="CA40" s="126"/>
      <c r="CB40" s="183"/>
      <c r="CC40" s="127"/>
      <c r="CD40" s="126"/>
      <c r="CE40" s="126"/>
      <c r="CF40" s="183"/>
      <c r="CG40" s="127"/>
      <c r="CH40" s="126"/>
      <c r="CI40" s="126"/>
      <c r="CJ40" s="183"/>
      <c r="CK40" s="127"/>
      <c r="CL40" s="126"/>
      <c r="CM40" s="126"/>
      <c r="CN40" s="183"/>
      <c r="CO40" s="127"/>
      <c r="CP40" s="126"/>
      <c r="CQ40" s="126"/>
      <c r="CR40" s="183"/>
      <c r="CS40" s="127"/>
      <c r="CT40" s="126"/>
      <c r="CU40" s="126"/>
      <c r="CV40" s="183"/>
      <c r="CW40" s="127"/>
      <c r="CX40" s="126"/>
      <c r="CY40" s="126"/>
      <c r="CZ40" s="183"/>
      <c r="DA40" s="127"/>
      <c r="DB40" s="126"/>
      <c r="DC40" s="126"/>
      <c r="DD40" s="183"/>
      <c r="DE40" s="127"/>
      <c r="DF40" s="126"/>
      <c r="DG40" s="126"/>
      <c r="DH40" s="183"/>
      <c r="DI40" s="127"/>
      <c r="DJ40" s="126"/>
      <c r="DK40" s="126"/>
      <c r="DL40" s="183"/>
      <c r="DM40" s="127"/>
      <c r="DN40" s="126"/>
      <c r="DO40" s="126"/>
      <c r="DP40" s="183"/>
      <c r="DQ40" s="127"/>
      <c r="DR40" s="126"/>
      <c r="DS40" s="126"/>
      <c r="DT40" s="183"/>
      <c r="DU40" s="127"/>
      <c r="DV40" s="126"/>
      <c r="DW40" s="126"/>
      <c r="DX40" s="183"/>
      <c r="DY40" s="127"/>
      <c r="DZ40" s="126"/>
      <c r="EA40" s="126"/>
      <c r="EB40" s="183"/>
      <c r="EC40" s="127"/>
      <c r="ED40" s="126"/>
      <c r="EE40" s="126"/>
      <c r="EF40" s="183"/>
      <c r="EG40" s="127"/>
      <c r="EH40" s="126"/>
      <c r="EI40" s="126"/>
      <c r="EJ40" s="183"/>
      <c r="EK40" s="127"/>
      <c r="EL40" s="126"/>
      <c r="EM40" s="126"/>
      <c r="EN40" s="183"/>
      <c r="EO40" s="127"/>
      <c r="EP40" s="126"/>
      <c r="EQ40" s="126"/>
      <c r="ER40" s="183"/>
      <c r="ES40" s="127"/>
      <c r="ET40" s="126"/>
      <c r="EU40" s="126"/>
      <c r="EV40" s="183"/>
      <c r="EW40" s="127"/>
      <c r="EX40" s="126"/>
      <c r="EY40" s="126"/>
      <c r="EZ40" s="183"/>
      <c r="FA40" s="127"/>
      <c r="FB40" s="126"/>
      <c r="FC40" s="126"/>
      <c r="FD40" s="183"/>
      <c r="FE40" s="127"/>
      <c r="FF40" s="126"/>
      <c r="FG40" s="126"/>
      <c r="FH40" s="183"/>
      <c r="FI40" s="127"/>
      <c r="FJ40" s="126"/>
      <c r="FK40" s="126"/>
      <c r="FL40" s="183"/>
      <c r="FM40" s="127"/>
      <c r="FN40" s="126"/>
      <c r="FO40" s="126"/>
      <c r="FP40" s="183"/>
      <c r="FQ40" s="127"/>
      <c r="FR40" s="126"/>
      <c r="FS40" s="126"/>
      <c r="FT40" s="183"/>
      <c r="FU40" s="127"/>
      <c r="FV40" s="126"/>
      <c r="FW40" s="126"/>
      <c r="FX40" s="183"/>
      <c r="FY40" s="127"/>
      <c r="FZ40" s="126"/>
      <c r="GA40" s="126"/>
      <c r="GB40" s="183"/>
      <c r="GC40" s="127"/>
      <c r="GD40" s="126"/>
      <c r="GE40" s="126"/>
      <c r="GF40" s="183"/>
      <c r="GG40" s="127"/>
      <c r="GH40" s="126"/>
      <c r="GI40" s="126"/>
      <c r="GJ40" s="183"/>
      <c r="GK40" s="127"/>
      <c r="GL40" s="126"/>
      <c r="GM40" s="126"/>
      <c r="GN40" s="183"/>
      <c r="GO40" s="127"/>
      <c r="GP40" s="126"/>
      <c r="GQ40" s="126"/>
      <c r="GR40" s="183"/>
      <c r="GS40" s="127"/>
      <c r="GT40" s="126"/>
      <c r="GU40" s="126"/>
      <c r="GV40" s="183"/>
      <c r="GW40" s="127"/>
      <c r="GX40" s="126"/>
      <c r="GY40" s="126"/>
      <c r="GZ40" s="183"/>
      <c r="HA40" s="127"/>
      <c r="HB40" s="126"/>
      <c r="HC40" s="126"/>
      <c r="HD40" s="183"/>
      <c r="HE40" s="127"/>
      <c r="HF40" s="126"/>
      <c r="HG40" s="126"/>
      <c r="HH40" s="183"/>
      <c r="HI40" s="127"/>
      <c r="HJ40" s="126"/>
      <c r="HK40" s="126"/>
      <c r="HL40" s="183"/>
      <c r="HM40" s="127"/>
      <c r="HN40" s="126"/>
      <c r="HO40" s="126"/>
      <c r="HP40" s="183"/>
      <c r="HQ40" s="127"/>
      <c r="HR40" s="126"/>
      <c r="HS40" s="126"/>
      <c r="HT40" s="183"/>
      <c r="HU40" s="127"/>
      <c r="HV40" s="126"/>
      <c r="HW40" s="126"/>
      <c r="HX40" s="183"/>
      <c r="HY40" s="127"/>
      <c r="HZ40" s="126"/>
      <c r="IA40" s="126"/>
      <c r="IB40" s="183"/>
      <c r="IC40" s="127"/>
      <c r="ID40" s="126"/>
      <c r="IE40" s="126"/>
      <c r="IF40" s="183"/>
      <c r="IG40" s="127"/>
      <c r="IH40" s="126"/>
      <c r="II40" s="126"/>
      <c r="IJ40" s="183"/>
    </row>
    <row r="41" spans="1:244" s="118" customFormat="1">
      <c r="A41" s="184" t="s">
        <v>45</v>
      </c>
      <c r="B41" s="197">
        <v>110.72283578376593</v>
      </c>
      <c r="C41" s="197">
        <v>0.04</v>
      </c>
      <c r="D41" s="186">
        <v>6.2441334294418865E-2</v>
      </c>
      <c r="E41" s="126"/>
      <c r="F41" s="126"/>
      <c r="G41" s="127"/>
      <c r="H41" s="126"/>
      <c r="I41" s="126"/>
      <c r="J41" s="126"/>
      <c r="K41" s="127"/>
      <c r="L41" s="126"/>
      <c r="M41" s="126"/>
      <c r="N41" s="126"/>
      <c r="O41" s="127"/>
      <c r="P41" s="126"/>
      <c r="Q41" s="126"/>
      <c r="R41" s="126"/>
      <c r="S41" s="127"/>
      <c r="T41" s="126"/>
      <c r="U41" s="126"/>
      <c r="V41" s="126"/>
      <c r="W41" s="127"/>
      <c r="X41" s="126"/>
      <c r="Y41" s="126"/>
      <c r="Z41" s="126"/>
      <c r="AA41" s="127"/>
      <c r="AB41" s="126"/>
      <c r="AC41" s="126"/>
      <c r="AD41" s="126"/>
      <c r="AE41" s="127"/>
      <c r="AF41" s="126"/>
      <c r="AG41" s="126"/>
      <c r="AH41" s="126"/>
      <c r="AI41" s="127"/>
      <c r="AJ41" s="126"/>
      <c r="AK41" s="126"/>
      <c r="AL41" s="126"/>
      <c r="AM41" s="127"/>
      <c r="AN41" s="126"/>
      <c r="AO41" s="126"/>
      <c r="AP41" s="126"/>
      <c r="AQ41" s="127"/>
      <c r="AR41" s="126"/>
      <c r="AS41" s="126"/>
      <c r="AT41" s="126"/>
      <c r="AU41" s="127"/>
      <c r="AV41" s="126"/>
      <c r="AW41" s="126"/>
      <c r="AX41" s="126"/>
      <c r="AY41" s="127"/>
      <c r="AZ41" s="126"/>
      <c r="BA41" s="126"/>
      <c r="BB41" s="126"/>
      <c r="BC41" s="127"/>
      <c r="BD41" s="126"/>
      <c r="BE41" s="126"/>
      <c r="BF41" s="126"/>
      <c r="BG41" s="127"/>
      <c r="BH41" s="126"/>
      <c r="BI41" s="126"/>
      <c r="BJ41" s="126"/>
      <c r="BK41" s="127"/>
      <c r="BL41" s="126"/>
      <c r="BM41" s="126"/>
      <c r="BN41" s="126"/>
      <c r="BO41" s="127"/>
      <c r="BP41" s="126"/>
      <c r="BQ41" s="126"/>
      <c r="BR41" s="126"/>
      <c r="BS41" s="127"/>
      <c r="BT41" s="126"/>
      <c r="BU41" s="126"/>
      <c r="BV41" s="126"/>
      <c r="BW41" s="127"/>
      <c r="BX41" s="126"/>
      <c r="BY41" s="126"/>
      <c r="BZ41" s="126"/>
      <c r="CA41" s="127"/>
      <c r="CB41" s="126"/>
      <c r="CC41" s="126"/>
      <c r="CD41" s="126"/>
      <c r="CE41" s="127"/>
      <c r="CF41" s="126"/>
      <c r="CG41" s="126"/>
      <c r="CH41" s="126"/>
      <c r="CI41" s="127"/>
      <c r="CJ41" s="126"/>
      <c r="CK41" s="126"/>
      <c r="CL41" s="126"/>
      <c r="CM41" s="127"/>
      <c r="CN41" s="126"/>
      <c r="CO41" s="126"/>
      <c r="CP41" s="126"/>
      <c r="CQ41" s="127"/>
      <c r="CR41" s="126"/>
      <c r="CS41" s="126"/>
      <c r="CT41" s="126"/>
      <c r="CU41" s="127"/>
      <c r="CV41" s="126"/>
      <c r="CW41" s="126"/>
      <c r="CX41" s="126"/>
      <c r="CY41" s="127"/>
      <c r="CZ41" s="126"/>
      <c r="DA41" s="126"/>
      <c r="DB41" s="126"/>
      <c r="DC41" s="127"/>
      <c r="DD41" s="126"/>
      <c r="DE41" s="126"/>
      <c r="DF41" s="126"/>
      <c r="DG41" s="127"/>
      <c r="DH41" s="126"/>
      <c r="DI41" s="126"/>
      <c r="DJ41" s="126"/>
      <c r="DK41" s="127"/>
      <c r="DL41" s="126"/>
      <c r="DM41" s="126"/>
      <c r="DN41" s="126"/>
      <c r="DO41" s="127"/>
      <c r="DP41" s="126"/>
      <c r="DQ41" s="126"/>
      <c r="DR41" s="126"/>
      <c r="DS41" s="127"/>
      <c r="DT41" s="126"/>
      <c r="DU41" s="126"/>
      <c r="DV41" s="126"/>
      <c r="DW41" s="127"/>
      <c r="DX41" s="126"/>
      <c r="DY41" s="126"/>
      <c r="DZ41" s="126"/>
      <c r="EA41" s="127"/>
      <c r="EB41" s="126"/>
      <c r="EC41" s="126"/>
      <c r="ED41" s="126"/>
      <c r="EE41" s="127"/>
      <c r="EF41" s="126"/>
      <c r="EG41" s="126"/>
      <c r="EH41" s="126"/>
      <c r="EI41" s="127"/>
      <c r="EJ41" s="126"/>
      <c r="EK41" s="126"/>
      <c r="EL41" s="126"/>
      <c r="EM41" s="127"/>
      <c r="EN41" s="126"/>
      <c r="EO41" s="126"/>
      <c r="EP41" s="126"/>
      <c r="EQ41" s="127"/>
      <c r="ER41" s="126"/>
      <c r="ES41" s="126"/>
      <c r="ET41" s="126"/>
      <c r="EU41" s="127"/>
      <c r="EV41" s="126"/>
      <c r="EW41" s="126"/>
      <c r="EX41" s="126"/>
      <c r="EY41" s="127"/>
      <c r="EZ41" s="126"/>
      <c r="FA41" s="126"/>
      <c r="FB41" s="126"/>
      <c r="FC41" s="127"/>
      <c r="FD41" s="126"/>
      <c r="FE41" s="126"/>
      <c r="FF41" s="126"/>
      <c r="FG41" s="127"/>
      <c r="FH41" s="126"/>
      <c r="FI41" s="126"/>
      <c r="FJ41" s="126"/>
      <c r="FK41" s="127"/>
      <c r="FL41" s="126"/>
      <c r="FM41" s="126"/>
      <c r="FN41" s="126"/>
      <c r="FO41" s="127"/>
      <c r="FP41" s="126"/>
      <c r="FQ41" s="126"/>
      <c r="FR41" s="126"/>
      <c r="FS41" s="127"/>
      <c r="FT41" s="126"/>
      <c r="FU41" s="126"/>
      <c r="FV41" s="126"/>
      <c r="FW41" s="127"/>
      <c r="FX41" s="126"/>
      <c r="FY41" s="126"/>
      <c r="FZ41" s="126"/>
      <c r="GA41" s="127"/>
      <c r="GB41" s="126"/>
      <c r="GC41" s="126"/>
      <c r="GD41" s="126"/>
      <c r="GE41" s="127"/>
      <c r="GF41" s="126"/>
      <c r="GG41" s="126"/>
      <c r="GH41" s="126"/>
      <c r="GI41" s="127"/>
      <c r="GJ41" s="126"/>
      <c r="GK41" s="126"/>
      <c r="GL41" s="126"/>
      <c r="GM41" s="127"/>
      <c r="GN41" s="126"/>
      <c r="GO41" s="126"/>
      <c r="GP41" s="126"/>
      <c r="GQ41" s="127"/>
      <c r="GR41" s="126"/>
      <c r="GS41" s="126"/>
      <c r="GT41" s="126"/>
      <c r="GU41" s="127"/>
      <c r="GV41" s="126"/>
      <c r="GW41" s="126"/>
      <c r="GX41" s="126"/>
      <c r="GY41" s="127"/>
      <c r="GZ41" s="126"/>
      <c r="HA41" s="126"/>
      <c r="HB41" s="126"/>
      <c r="HC41" s="127"/>
      <c r="HD41" s="126"/>
      <c r="HE41" s="126"/>
      <c r="HF41" s="126"/>
      <c r="HG41" s="127"/>
      <c r="HH41" s="126"/>
      <c r="HI41" s="126"/>
      <c r="HJ41" s="126"/>
      <c r="HK41" s="127"/>
      <c r="HL41" s="126"/>
      <c r="HM41" s="126"/>
      <c r="HN41" s="126"/>
      <c r="HO41" s="127"/>
      <c r="HP41" s="126"/>
      <c r="HQ41" s="126"/>
      <c r="HR41" s="126"/>
      <c r="HS41" s="127"/>
      <c r="HT41" s="126"/>
      <c r="HU41" s="126"/>
      <c r="HV41" s="126"/>
      <c r="HW41" s="127"/>
      <c r="HX41" s="126"/>
      <c r="HY41" s="126"/>
      <c r="HZ41" s="126"/>
      <c r="IA41" s="127"/>
      <c r="IB41" s="126"/>
      <c r="IC41" s="126"/>
      <c r="ID41" s="126"/>
      <c r="IE41" s="127"/>
      <c r="IF41" s="126"/>
      <c r="IG41" s="126"/>
      <c r="IH41" s="126"/>
    </row>
    <row r="42" spans="1:244" s="125" customFormat="1">
      <c r="A42" s="179" t="s">
        <v>46</v>
      </c>
      <c r="B42" s="195">
        <v>1767.8081319206856</v>
      </c>
      <c r="C42" s="195">
        <v>0.63000000000000012</v>
      </c>
      <c r="D42" s="181">
        <v>0.99694248031385846</v>
      </c>
    </row>
    <row r="43" spans="1:244" s="118" customFormat="1">
      <c r="A43" s="113" t="s">
        <v>135</v>
      </c>
      <c r="B43" s="194"/>
      <c r="C43" s="194"/>
      <c r="D43" s="2"/>
    </row>
    <row r="44" spans="1:244" s="118" customFormat="1">
      <c r="A44" s="110" t="s">
        <v>209</v>
      </c>
      <c r="B44" s="193">
        <v>0</v>
      </c>
      <c r="C44" s="193">
        <v>0</v>
      </c>
      <c r="D44" s="178">
        <v>0</v>
      </c>
    </row>
    <row r="45" spans="1:244" s="118" customFormat="1">
      <c r="A45" s="110" t="s">
        <v>323</v>
      </c>
      <c r="B45" s="193">
        <v>3.3216850735129779</v>
      </c>
      <c r="C45" s="193">
        <v>0</v>
      </c>
      <c r="D45" s="178">
        <v>1.8732400288325659E-3</v>
      </c>
    </row>
    <row r="46" spans="1:244" s="118" customFormat="1">
      <c r="A46" s="110" t="s">
        <v>210</v>
      </c>
      <c r="B46" s="193">
        <v>2.1</v>
      </c>
      <c r="C46" s="193">
        <v>0</v>
      </c>
      <c r="D46" s="178">
        <v>1.1842796573090055E-3</v>
      </c>
    </row>
    <row r="47" spans="1:244" s="118" customFormat="1">
      <c r="A47" s="123" t="s">
        <v>211</v>
      </c>
      <c r="B47" s="196">
        <v>5.421685073512978</v>
      </c>
      <c r="C47" s="196">
        <v>0</v>
      </c>
      <c r="D47" s="182">
        <v>3.0575196861415714E-3</v>
      </c>
      <c r="E47" s="127"/>
      <c r="F47" s="126"/>
      <c r="G47" s="126"/>
      <c r="H47" s="183"/>
      <c r="I47" s="127"/>
      <c r="J47" s="126"/>
      <c r="K47" s="126"/>
      <c r="L47" s="183"/>
      <c r="M47" s="127"/>
      <c r="N47" s="126"/>
      <c r="O47" s="126"/>
      <c r="P47" s="183"/>
      <c r="Q47" s="127"/>
      <c r="R47" s="126"/>
      <c r="S47" s="126"/>
      <c r="T47" s="183"/>
      <c r="U47" s="127"/>
      <c r="V47" s="126"/>
      <c r="W47" s="126"/>
      <c r="X47" s="183"/>
      <c r="Y47" s="127"/>
      <c r="Z47" s="126"/>
      <c r="AA47" s="126"/>
      <c r="AB47" s="183"/>
      <c r="AC47" s="127"/>
      <c r="AD47" s="126"/>
      <c r="AE47" s="126"/>
      <c r="AF47" s="183"/>
      <c r="AG47" s="127"/>
      <c r="AH47" s="126"/>
      <c r="AI47" s="126"/>
      <c r="AJ47" s="183"/>
      <c r="AK47" s="127"/>
      <c r="AL47" s="126"/>
      <c r="AM47" s="126"/>
      <c r="AN47" s="183"/>
      <c r="AO47" s="127"/>
      <c r="AP47" s="126"/>
      <c r="AQ47" s="126"/>
      <c r="AR47" s="183"/>
      <c r="AS47" s="127"/>
      <c r="AT47" s="126"/>
      <c r="AU47" s="126"/>
      <c r="AV47" s="183"/>
      <c r="AW47" s="127"/>
      <c r="AX47" s="126"/>
      <c r="AY47" s="126"/>
      <c r="AZ47" s="183"/>
      <c r="BA47" s="127"/>
      <c r="BB47" s="126"/>
      <c r="BC47" s="126"/>
      <c r="BD47" s="183"/>
      <c r="BE47" s="127"/>
      <c r="BF47" s="126"/>
      <c r="BG47" s="126"/>
      <c r="BH47" s="183"/>
      <c r="BI47" s="127"/>
      <c r="BJ47" s="126"/>
      <c r="BK47" s="126"/>
      <c r="BL47" s="183"/>
      <c r="BM47" s="127"/>
      <c r="BN47" s="126"/>
      <c r="BO47" s="126"/>
      <c r="BP47" s="183"/>
      <c r="BQ47" s="127"/>
      <c r="BR47" s="126"/>
      <c r="BS47" s="126"/>
      <c r="BT47" s="183"/>
      <c r="BU47" s="127"/>
      <c r="BV47" s="126"/>
      <c r="BW47" s="126"/>
      <c r="BX47" s="183"/>
      <c r="BY47" s="127"/>
      <c r="BZ47" s="126"/>
      <c r="CA47" s="126"/>
      <c r="CB47" s="183"/>
      <c r="CC47" s="127"/>
      <c r="CD47" s="126"/>
      <c r="CE47" s="126"/>
      <c r="CF47" s="183"/>
      <c r="CG47" s="127"/>
      <c r="CH47" s="126"/>
      <c r="CI47" s="126"/>
      <c r="CJ47" s="183"/>
      <c r="CK47" s="127"/>
      <c r="CL47" s="126"/>
      <c r="CM47" s="126"/>
      <c r="CN47" s="183"/>
      <c r="CO47" s="127"/>
      <c r="CP47" s="126"/>
      <c r="CQ47" s="126"/>
      <c r="CR47" s="183"/>
      <c r="CS47" s="127"/>
      <c r="CT47" s="126"/>
      <c r="CU47" s="126"/>
      <c r="CV47" s="183"/>
      <c r="CW47" s="127"/>
      <c r="CX47" s="126"/>
      <c r="CY47" s="126"/>
      <c r="CZ47" s="183"/>
      <c r="DA47" s="127"/>
      <c r="DB47" s="126"/>
      <c r="DC47" s="126"/>
      <c r="DD47" s="183"/>
      <c r="DE47" s="127"/>
      <c r="DF47" s="126"/>
      <c r="DG47" s="126"/>
      <c r="DH47" s="183"/>
      <c r="DI47" s="127"/>
      <c r="DJ47" s="126"/>
      <c r="DK47" s="126"/>
      <c r="DL47" s="183"/>
      <c r="DM47" s="127"/>
      <c r="DN47" s="126"/>
      <c r="DO47" s="126"/>
      <c r="DP47" s="183"/>
      <c r="DQ47" s="127"/>
      <c r="DR47" s="126"/>
      <c r="DS47" s="126"/>
      <c r="DT47" s="183"/>
      <c r="DU47" s="127"/>
      <c r="DV47" s="126"/>
      <c r="DW47" s="126"/>
      <c r="DX47" s="183"/>
      <c r="DY47" s="127"/>
      <c r="DZ47" s="126"/>
      <c r="EA47" s="126"/>
      <c r="EB47" s="183"/>
      <c r="EC47" s="127"/>
      <c r="ED47" s="126"/>
      <c r="EE47" s="126"/>
      <c r="EF47" s="183"/>
      <c r="EG47" s="127"/>
      <c r="EH47" s="126"/>
      <c r="EI47" s="126"/>
      <c r="EJ47" s="183"/>
      <c r="EK47" s="127"/>
      <c r="EL47" s="126"/>
      <c r="EM47" s="126"/>
      <c r="EN47" s="183"/>
      <c r="EO47" s="127"/>
      <c r="EP47" s="126"/>
      <c r="EQ47" s="126"/>
      <c r="ER47" s="183"/>
      <c r="ES47" s="127"/>
      <c r="ET47" s="126"/>
      <c r="EU47" s="126"/>
      <c r="EV47" s="183"/>
      <c r="EW47" s="127"/>
      <c r="EX47" s="126"/>
      <c r="EY47" s="126"/>
      <c r="EZ47" s="183"/>
      <c r="FA47" s="127"/>
      <c r="FB47" s="126"/>
      <c r="FC47" s="126"/>
      <c r="FD47" s="183"/>
      <c r="FE47" s="127"/>
      <c r="FF47" s="126"/>
      <c r="FG47" s="126"/>
      <c r="FH47" s="183"/>
      <c r="FI47" s="127"/>
      <c r="FJ47" s="126"/>
      <c r="FK47" s="126"/>
      <c r="FL47" s="183"/>
      <c r="FM47" s="127"/>
      <c r="FN47" s="126"/>
      <c r="FO47" s="126"/>
      <c r="FP47" s="183"/>
      <c r="FQ47" s="127"/>
      <c r="FR47" s="126"/>
      <c r="FS47" s="126"/>
      <c r="FT47" s="183"/>
      <c r="FU47" s="127"/>
      <c r="FV47" s="126"/>
      <c r="FW47" s="126"/>
      <c r="FX47" s="183"/>
      <c r="FY47" s="127"/>
      <c r="FZ47" s="126"/>
      <c r="GA47" s="126"/>
      <c r="GB47" s="183"/>
      <c r="GC47" s="127"/>
      <c r="GD47" s="126"/>
      <c r="GE47" s="126"/>
      <c r="GF47" s="183"/>
      <c r="GG47" s="127"/>
      <c r="GH47" s="126"/>
      <c r="GI47" s="126"/>
      <c r="GJ47" s="183"/>
      <c r="GK47" s="127"/>
      <c r="GL47" s="126"/>
      <c r="GM47" s="126"/>
      <c r="GN47" s="183"/>
      <c r="GO47" s="127"/>
      <c r="GP47" s="126"/>
      <c r="GQ47" s="126"/>
      <c r="GR47" s="183"/>
      <c r="GS47" s="127"/>
      <c r="GT47" s="126"/>
      <c r="GU47" s="126"/>
      <c r="GV47" s="183"/>
      <c r="GW47" s="127"/>
      <c r="GX47" s="126"/>
      <c r="GY47" s="126"/>
      <c r="GZ47" s="183"/>
      <c r="HA47" s="127"/>
      <c r="HB47" s="126"/>
      <c r="HC47" s="126"/>
      <c r="HD47" s="183"/>
      <c r="HE47" s="127"/>
      <c r="HF47" s="126"/>
      <c r="HG47" s="126"/>
      <c r="HH47" s="183"/>
      <c r="HI47" s="127"/>
      <c r="HJ47" s="126"/>
      <c r="HK47" s="126"/>
      <c r="HL47" s="183"/>
      <c r="HM47" s="127"/>
      <c r="HN47" s="126"/>
      <c r="HO47" s="126"/>
      <c r="HP47" s="183"/>
      <c r="HQ47" s="127"/>
      <c r="HR47" s="126"/>
      <c r="HS47" s="126"/>
      <c r="HT47" s="183"/>
      <c r="HU47" s="127"/>
      <c r="HV47" s="126"/>
      <c r="HW47" s="126"/>
      <c r="HX47" s="183"/>
      <c r="HY47" s="127"/>
      <c r="HZ47" s="126"/>
      <c r="IA47" s="126"/>
      <c r="IB47" s="183"/>
      <c r="IC47" s="127"/>
      <c r="ID47" s="126"/>
      <c r="IE47" s="126"/>
      <c r="IF47" s="183"/>
      <c r="IG47" s="127"/>
      <c r="IH47" s="126"/>
      <c r="II47" s="126"/>
      <c r="IJ47" s="183"/>
    </row>
    <row r="48" spans="1:244" s="19" customFormat="1" ht="13.5" thickBot="1">
      <c r="A48" s="130" t="s">
        <v>194</v>
      </c>
      <c r="B48" s="198">
        <v>1773.2298169941985</v>
      </c>
      <c r="C48" s="198">
        <v>0.63000000000000012</v>
      </c>
      <c r="D48" s="187">
        <v>1</v>
      </c>
    </row>
    <row r="49" spans="1:4">
      <c r="A49" s="133" t="str">
        <f>[7]Custeio!A83</f>
        <v>Elaboração: CONAB/DIPAI/SUINF/GECUP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09" customWidth="1"/>
    <col min="2" max="3" width="13.7109375" style="209" customWidth="1"/>
    <col min="4" max="5" width="18.7109375" style="209" customWidth="1"/>
    <col min="6" max="256" width="9.140625" style="209"/>
    <col min="257" max="257" width="35.140625" style="209" customWidth="1"/>
    <col min="258" max="259" width="13.7109375" style="209" customWidth="1"/>
    <col min="260" max="261" width="18.7109375" style="209" customWidth="1"/>
    <col min="262" max="512" width="9.140625" style="209"/>
    <col min="513" max="513" width="35.140625" style="209" customWidth="1"/>
    <col min="514" max="515" width="13.7109375" style="209" customWidth="1"/>
    <col min="516" max="517" width="18.7109375" style="209" customWidth="1"/>
    <col min="518" max="768" width="9.140625" style="209"/>
    <col min="769" max="769" width="35.140625" style="209" customWidth="1"/>
    <col min="770" max="771" width="13.7109375" style="209" customWidth="1"/>
    <col min="772" max="773" width="18.7109375" style="209" customWidth="1"/>
    <col min="774" max="1024" width="9.140625" style="209"/>
    <col min="1025" max="1025" width="35.140625" style="209" customWidth="1"/>
    <col min="1026" max="1027" width="13.7109375" style="209" customWidth="1"/>
    <col min="1028" max="1029" width="18.7109375" style="209" customWidth="1"/>
    <col min="1030" max="1280" width="9.140625" style="209"/>
    <col min="1281" max="1281" width="35.140625" style="209" customWidth="1"/>
    <col min="1282" max="1283" width="13.7109375" style="209" customWidth="1"/>
    <col min="1284" max="1285" width="18.7109375" style="209" customWidth="1"/>
    <col min="1286" max="1536" width="9.140625" style="209"/>
    <col min="1537" max="1537" width="35.140625" style="209" customWidth="1"/>
    <col min="1538" max="1539" width="13.7109375" style="209" customWidth="1"/>
    <col min="1540" max="1541" width="18.7109375" style="209" customWidth="1"/>
    <col min="1542" max="1792" width="9.140625" style="209"/>
    <col min="1793" max="1793" width="35.140625" style="209" customWidth="1"/>
    <col min="1794" max="1795" width="13.7109375" style="209" customWidth="1"/>
    <col min="1796" max="1797" width="18.7109375" style="209" customWidth="1"/>
    <col min="1798" max="2048" width="9.140625" style="209"/>
    <col min="2049" max="2049" width="35.140625" style="209" customWidth="1"/>
    <col min="2050" max="2051" width="13.7109375" style="209" customWidth="1"/>
    <col min="2052" max="2053" width="18.7109375" style="209" customWidth="1"/>
    <col min="2054" max="2304" width="9.140625" style="209"/>
    <col min="2305" max="2305" width="35.140625" style="209" customWidth="1"/>
    <col min="2306" max="2307" width="13.7109375" style="209" customWidth="1"/>
    <col min="2308" max="2309" width="18.7109375" style="209" customWidth="1"/>
    <col min="2310" max="2560" width="9.140625" style="209"/>
    <col min="2561" max="2561" width="35.140625" style="209" customWidth="1"/>
    <col min="2562" max="2563" width="13.7109375" style="209" customWidth="1"/>
    <col min="2564" max="2565" width="18.7109375" style="209" customWidth="1"/>
    <col min="2566" max="2816" width="9.140625" style="209"/>
    <col min="2817" max="2817" width="35.140625" style="209" customWidth="1"/>
    <col min="2818" max="2819" width="13.7109375" style="209" customWidth="1"/>
    <col min="2820" max="2821" width="18.7109375" style="209" customWidth="1"/>
    <col min="2822" max="3072" width="9.140625" style="209"/>
    <col min="3073" max="3073" width="35.140625" style="209" customWidth="1"/>
    <col min="3074" max="3075" width="13.7109375" style="209" customWidth="1"/>
    <col min="3076" max="3077" width="18.7109375" style="209" customWidth="1"/>
    <col min="3078" max="3328" width="9.140625" style="209"/>
    <col min="3329" max="3329" width="35.140625" style="209" customWidth="1"/>
    <col min="3330" max="3331" width="13.7109375" style="209" customWidth="1"/>
    <col min="3332" max="3333" width="18.7109375" style="209" customWidth="1"/>
    <col min="3334" max="3584" width="9.140625" style="209"/>
    <col min="3585" max="3585" width="35.140625" style="209" customWidth="1"/>
    <col min="3586" max="3587" width="13.7109375" style="209" customWidth="1"/>
    <col min="3588" max="3589" width="18.7109375" style="209" customWidth="1"/>
    <col min="3590" max="3840" width="9.140625" style="209"/>
    <col min="3841" max="3841" width="35.140625" style="209" customWidth="1"/>
    <col min="3842" max="3843" width="13.7109375" style="209" customWidth="1"/>
    <col min="3844" max="3845" width="18.7109375" style="209" customWidth="1"/>
    <col min="3846" max="4096" width="9.140625" style="209"/>
    <col min="4097" max="4097" width="35.140625" style="209" customWidth="1"/>
    <col min="4098" max="4099" width="13.7109375" style="209" customWidth="1"/>
    <col min="4100" max="4101" width="18.7109375" style="209" customWidth="1"/>
    <col min="4102" max="4352" width="9.140625" style="209"/>
    <col min="4353" max="4353" width="35.140625" style="209" customWidth="1"/>
    <col min="4354" max="4355" width="13.7109375" style="209" customWidth="1"/>
    <col min="4356" max="4357" width="18.7109375" style="209" customWidth="1"/>
    <col min="4358" max="4608" width="9.140625" style="209"/>
    <col min="4609" max="4609" width="35.140625" style="209" customWidth="1"/>
    <col min="4610" max="4611" width="13.7109375" style="209" customWidth="1"/>
    <col min="4612" max="4613" width="18.7109375" style="209" customWidth="1"/>
    <col min="4614" max="4864" width="9.140625" style="209"/>
    <col min="4865" max="4865" width="35.140625" style="209" customWidth="1"/>
    <col min="4866" max="4867" width="13.7109375" style="209" customWidth="1"/>
    <col min="4868" max="4869" width="18.7109375" style="209" customWidth="1"/>
    <col min="4870" max="5120" width="9.140625" style="209"/>
    <col min="5121" max="5121" width="35.140625" style="209" customWidth="1"/>
    <col min="5122" max="5123" width="13.7109375" style="209" customWidth="1"/>
    <col min="5124" max="5125" width="18.7109375" style="209" customWidth="1"/>
    <col min="5126" max="5376" width="9.140625" style="209"/>
    <col min="5377" max="5377" width="35.140625" style="209" customWidth="1"/>
    <col min="5378" max="5379" width="13.7109375" style="209" customWidth="1"/>
    <col min="5380" max="5381" width="18.7109375" style="209" customWidth="1"/>
    <col min="5382" max="5632" width="9.140625" style="209"/>
    <col min="5633" max="5633" width="35.140625" style="209" customWidth="1"/>
    <col min="5634" max="5635" width="13.7109375" style="209" customWidth="1"/>
    <col min="5636" max="5637" width="18.7109375" style="209" customWidth="1"/>
    <col min="5638" max="5888" width="9.140625" style="209"/>
    <col min="5889" max="5889" width="35.140625" style="209" customWidth="1"/>
    <col min="5890" max="5891" width="13.7109375" style="209" customWidth="1"/>
    <col min="5892" max="5893" width="18.7109375" style="209" customWidth="1"/>
    <col min="5894" max="6144" width="9.140625" style="209"/>
    <col min="6145" max="6145" width="35.140625" style="209" customWidth="1"/>
    <col min="6146" max="6147" width="13.7109375" style="209" customWidth="1"/>
    <col min="6148" max="6149" width="18.7109375" style="209" customWidth="1"/>
    <col min="6150" max="6400" width="9.140625" style="209"/>
    <col min="6401" max="6401" width="35.140625" style="209" customWidth="1"/>
    <col min="6402" max="6403" width="13.7109375" style="209" customWidth="1"/>
    <col min="6404" max="6405" width="18.7109375" style="209" customWidth="1"/>
    <col min="6406" max="6656" width="9.140625" style="209"/>
    <col min="6657" max="6657" width="35.140625" style="209" customWidth="1"/>
    <col min="6658" max="6659" width="13.7109375" style="209" customWidth="1"/>
    <col min="6660" max="6661" width="18.7109375" style="209" customWidth="1"/>
    <col min="6662" max="6912" width="9.140625" style="209"/>
    <col min="6913" max="6913" width="35.140625" style="209" customWidth="1"/>
    <col min="6914" max="6915" width="13.7109375" style="209" customWidth="1"/>
    <col min="6916" max="6917" width="18.7109375" style="209" customWidth="1"/>
    <col min="6918" max="7168" width="9.140625" style="209"/>
    <col min="7169" max="7169" width="35.140625" style="209" customWidth="1"/>
    <col min="7170" max="7171" width="13.7109375" style="209" customWidth="1"/>
    <col min="7172" max="7173" width="18.7109375" style="209" customWidth="1"/>
    <col min="7174" max="7424" width="9.140625" style="209"/>
    <col min="7425" max="7425" width="35.140625" style="209" customWidth="1"/>
    <col min="7426" max="7427" width="13.7109375" style="209" customWidth="1"/>
    <col min="7428" max="7429" width="18.7109375" style="209" customWidth="1"/>
    <col min="7430" max="7680" width="9.140625" style="209"/>
    <col min="7681" max="7681" width="35.140625" style="209" customWidth="1"/>
    <col min="7682" max="7683" width="13.7109375" style="209" customWidth="1"/>
    <col min="7684" max="7685" width="18.7109375" style="209" customWidth="1"/>
    <col min="7686" max="7936" width="9.140625" style="209"/>
    <col min="7937" max="7937" width="35.140625" style="209" customWidth="1"/>
    <col min="7938" max="7939" width="13.7109375" style="209" customWidth="1"/>
    <col min="7940" max="7941" width="18.7109375" style="209" customWidth="1"/>
    <col min="7942" max="8192" width="9.140625" style="209"/>
    <col min="8193" max="8193" width="35.140625" style="209" customWidth="1"/>
    <col min="8194" max="8195" width="13.7109375" style="209" customWidth="1"/>
    <col min="8196" max="8197" width="18.7109375" style="209" customWidth="1"/>
    <col min="8198" max="8448" width="9.140625" style="209"/>
    <col min="8449" max="8449" width="35.140625" style="209" customWidth="1"/>
    <col min="8450" max="8451" width="13.7109375" style="209" customWidth="1"/>
    <col min="8452" max="8453" width="18.7109375" style="209" customWidth="1"/>
    <col min="8454" max="8704" width="9.140625" style="209"/>
    <col min="8705" max="8705" width="35.140625" style="209" customWidth="1"/>
    <col min="8706" max="8707" width="13.7109375" style="209" customWidth="1"/>
    <col min="8708" max="8709" width="18.7109375" style="209" customWidth="1"/>
    <col min="8710" max="8960" width="9.140625" style="209"/>
    <col min="8961" max="8961" width="35.140625" style="209" customWidth="1"/>
    <col min="8962" max="8963" width="13.7109375" style="209" customWidth="1"/>
    <col min="8964" max="8965" width="18.7109375" style="209" customWidth="1"/>
    <col min="8966" max="9216" width="9.140625" style="209"/>
    <col min="9217" max="9217" width="35.140625" style="209" customWidth="1"/>
    <col min="9218" max="9219" width="13.7109375" style="209" customWidth="1"/>
    <col min="9220" max="9221" width="18.7109375" style="209" customWidth="1"/>
    <col min="9222" max="9472" width="9.140625" style="209"/>
    <col min="9473" max="9473" width="35.140625" style="209" customWidth="1"/>
    <col min="9474" max="9475" width="13.7109375" style="209" customWidth="1"/>
    <col min="9476" max="9477" width="18.7109375" style="209" customWidth="1"/>
    <col min="9478" max="9728" width="9.140625" style="209"/>
    <col min="9729" max="9729" width="35.140625" style="209" customWidth="1"/>
    <col min="9730" max="9731" width="13.7109375" style="209" customWidth="1"/>
    <col min="9732" max="9733" width="18.7109375" style="209" customWidth="1"/>
    <col min="9734" max="9984" width="9.140625" style="209"/>
    <col min="9985" max="9985" width="35.140625" style="209" customWidth="1"/>
    <col min="9986" max="9987" width="13.7109375" style="209" customWidth="1"/>
    <col min="9988" max="9989" width="18.7109375" style="209" customWidth="1"/>
    <col min="9990" max="10240" width="9.140625" style="209"/>
    <col min="10241" max="10241" width="35.140625" style="209" customWidth="1"/>
    <col min="10242" max="10243" width="13.7109375" style="209" customWidth="1"/>
    <col min="10244" max="10245" width="18.7109375" style="209" customWidth="1"/>
    <col min="10246" max="10496" width="9.140625" style="209"/>
    <col min="10497" max="10497" width="35.140625" style="209" customWidth="1"/>
    <col min="10498" max="10499" width="13.7109375" style="209" customWidth="1"/>
    <col min="10500" max="10501" width="18.7109375" style="209" customWidth="1"/>
    <col min="10502" max="10752" width="9.140625" style="209"/>
    <col min="10753" max="10753" width="35.140625" style="209" customWidth="1"/>
    <col min="10754" max="10755" width="13.7109375" style="209" customWidth="1"/>
    <col min="10756" max="10757" width="18.7109375" style="209" customWidth="1"/>
    <col min="10758" max="11008" width="9.140625" style="209"/>
    <col min="11009" max="11009" width="35.140625" style="209" customWidth="1"/>
    <col min="11010" max="11011" width="13.7109375" style="209" customWidth="1"/>
    <col min="11012" max="11013" width="18.7109375" style="209" customWidth="1"/>
    <col min="11014" max="11264" width="9.140625" style="209"/>
    <col min="11265" max="11265" width="35.140625" style="209" customWidth="1"/>
    <col min="11266" max="11267" width="13.7109375" style="209" customWidth="1"/>
    <col min="11268" max="11269" width="18.7109375" style="209" customWidth="1"/>
    <col min="11270" max="11520" width="9.140625" style="209"/>
    <col min="11521" max="11521" width="35.140625" style="209" customWidth="1"/>
    <col min="11522" max="11523" width="13.7109375" style="209" customWidth="1"/>
    <col min="11524" max="11525" width="18.7109375" style="209" customWidth="1"/>
    <col min="11526" max="11776" width="9.140625" style="209"/>
    <col min="11777" max="11777" width="35.140625" style="209" customWidth="1"/>
    <col min="11778" max="11779" width="13.7109375" style="209" customWidth="1"/>
    <col min="11780" max="11781" width="18.7109375" style="209" customWidth="1"/>
    <col min="11782" max="12032" width="9.140625" style="209"/>
    <col min="12033" max="12033" width="35.140625" style="209" customWidth="1"/>
    <col min="12034" max="12035" width="13.7109375" style="209" customWidth="1"/>
    <col min="12036" max="12037" width="18.7109375" style="209" customWidth="1"/>
    <col min="12038" max="12288" width="9.140625" style="209"/>
    <col min="12289" max="12289" width="35.140625" style="209" customWidth="1"/>
    <col min="12290" max="12291" width="13.7109375" style="209" customWidth="1"/>
    <col min="12292" max="12293" width="18.7109375" style="209" customWidth="1"/>
    <col min="12294" max="12544" width="9.140625" style="209"/>
    <col min="12545" max="12545" width="35.140625" style="209" customWidth="1"/>
    <col min="12546" max="12547" width="13.7109375" style="209" customWidth="1"/>
    <col min="12548" max="12549" width="18.7109375" style="209" customWidth="1"/>
    <col min="12550" max="12800" width="9.140625" style="209"/>
    <col min="12801" max="12801" width="35.140625" style="209" customWidth="1"/>
    <col min="12802" max="12803" width="13.7109375" style="209" customWidth="1"/>
    <col min="12804" max="12805" width="18.7109375" style="209" customWidth="1"/>
    <col min="12806" max="13056" width="9.140625" style="209"/>
    <col min="13057" max="13057" width="35.140625" style="209" customWidth="1"/>
    <col min="13058" max="13059" width="13.7109375" style="209" customWidth="1"/>
    <col min="13060" max="13061" width="18.7109375" style="209" customWidth="1"/>
    <col min="13062" max="13312" width="9.140625" style="209"/>
    <col min="13313" max="13313" width="35.140625" style="209" customWidth="1"/>
    <col min="13314" max="13315" width="13.7109375" style="209" customWidth="1"/>
    <col min="13316" max="13317" width="18.7109375" style="209" customWidth="1"/>
    <col min="13318" max="13568" width="9.140625" style="209"/>
    <col min="13569" max="13569" width="35.140625" style="209" customWidth="1"/>
    <col min="13570" max="13571" width="13.7109375" style="209" customWidth="1"/>
    <col min="13572" max="13573" width="18.7109375" style="209" customWidth="1"/>
    <col min="13574" max="13824" width="9.140625" style="209"/>
    <col min="13825" max="13825" width="35.140625" style="209" customWidth="1"/>
    <col min="13826" max="13827" width="13.7109375" style="209" customWidth="1"/>
    <col min="13828" max="13829" width="18.7109375" style="209" customWidth="1"/>
    <col min="13830" max="14080" width="9.140625" style="209"/>
    <col min="14081" max="14081" width="35.140625" style="209" customWidth="1"/>
    <col min="14082" max="14083" width="13.7109375" style="209" customWidth="1"/>
    <col min="14084" max="14085" width="18.7109375" style="209" customWidth="1"/>
    <col min="14086" max="14336" width="9.140625" style="209"/>
    <col min="14337" max="14337" width="35.140625" style="209" customWidth="1"/>
    <col min="14338" max="14339" width="13.7109375" style="209" customWidth="1"/>
    <col min="14340" max="14341" width="18.7109375" style="209" customWidth="1"/>
    <col min="14342" max="14592" width="9.140625" style="209"/>
    <col min="14593" max="14593" width="35.140625" style="209" customWidth="1"/>
    <col min="14594" max="14595" width="13.7109375" style="209" customWidth="1"/>
    <col min="14596" max="14597" width="18.7109375" style="209" customWidth="1"/>
    <col min="14598" max="14848" width="9.140625" style="209"/>
    <col min="14849" max="14849" width="35.140625" style="209" customWidth="1"/>
    <col min="14850" max="14851" width="13.7109375" style="209" customWidth="1"/>
    <col min="14852" max="14853" width="18.7109375" style="209" customWidth="1"/>
    <col min="14854" max="15104" width="9.140625" style="209"/>
    <col min="15105" max="15105" width="35.140625" style="209" customWidth="1"/>
    <col min="15106" max="15107" width="13.7109375" style="209" customWidth="1"/>
    <col min="15108" max="15109" width="18.7109375" style="209" customWidth="1"/>
    <col min="15110" max="15360" width="9.140625" style="209"/>
    <col min="15361" max="15361" width="35.140625" style="209" customWidth="1"/>
    <col min="15362" max="15363" width="13.7109375" style="209" customWidth="1"/>
    <col min="15364" max="15365" width="18.7109375" style="209" customWidth="1"/>
    <col min="15366" max="15616" width="9.140625" style="209"/>
    <col min="15617" max="15617" width="35.140625" style="209" customWidth="1"/>
    <col min="15618" max="15619" width="13.7109375" style="209" customWidth="1"/>
    <col min="15620" max="15621" width="18.7109375" style="209" customWidth="1"/>
    <col min="15622" max="15872" width="9.140625" style="209"/>
    <col min="15873" max="15873" width="35.140625" style="209" customWidth="1"/>
    <col min="15874" max="15875" width="13.7109375" style="209" customWidth="1"/>
    <col min="15876" max="15877" width="18.7109375" style="209" customWidth="1"/>
    <col min="15878" max="16128" width="9.140625" style="209"/>
    <col min="16129" max="16129" width="35.140625" style="209" customWidth="1"/>
    <col min="16130" max="16131" width="13.7109375" style="209" customWidth="1"/>
    <col min="16132" max="16133" width="18.7109375" style="209" customWidth="1"/>
    <col min="16134" max="16384" width="9.140625" style="209"/>
  </cols>
  <sheetData>
    <row r="1" spans="1:6">
      <c r="A1" s="336" t="s">
        <v>291</v>
      </c>
      <c r="B1" s="291"/>
      <c r="C1" s="291"/>
      <c r="D1" s="291"/>
      <c r="E1" s="291"/>
      <c r="F1" s="291"/>
    </row>
    <row r="2" spans="1:6">
      <c r="A2" s="336" t="s">
        <v>290</v>
      </c>
      <c r="B2" s="291"/>
      <c r="C2" s="291"/>
      <c r="D2" s="291"/>
      <c r="E2" s="291"/>
      <c r="F2" s="291"/>
    </row>
    <row r="3" spans="1:6">
      <c r="A3" s="336" t="s">
        <v>422</v>
      </c>
      <c r="B3" s="291"/>
      <c r="C3" s="291"/>
      <c r="D3" s="291"/>
      <c r="E3" s="291"/>
      <c r="F3" s="291"/>
    </row>
    <row r="4" spans="1:6">
      <c r="A4" s="337" t="s">
        <v>72</v>
      </c>
      <c r="B4" s="336" t="s">
        <v>73</v>
      </c>
      <c r="C4" s="291"/>
      <c r="D4" s="291"/>
      <c r="E4" s="291"/>
      <c r="F4" s="291"/>
    </row>
    <row r="5" spans="1:6">
      <c r="A5" s="337" t="s">
        <v>419</v>
      </c>
      <c r="B5" s="336" t="s">
        <v>287</v>
      </c>
      <c r="C5" s="291"/>
      <c r="D5" s="291"/>
      <c r="E5" s="291"/>
      <c r="F5" s="291"/>
    </row>
    <row r="6" spans="1:6">
      <c r="A6" s="337" t="s">
        <v>423</v>
      </c>
      <c r="B6" s="205" t="s">
        <v>76</v>
      </c>
    </row>
    <row r="7" spans="1:6">
      <c r="A7" s="338" t="s">
        <v>7</v>
      </c>
      <c r="B7" s="338" t="s">
        <v>77</v>
      </c>
      <c r="C7" s="338" t="s">
        <v>78</v>
      </c>
      <c r="D7" s="338" t="s">
        <v>285</v>
      </c>
      <c r="E7" s="338" t="s">
        <v>284</v>
      </c>
    </row>
    <row r="8" spans="1:6">
      <c r="A8" s="336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62748</v>
      </c>
      <c r="C16" s="207">
        <v>1.3229</v>
      </c>
      <c r="D16" s="207">
        <v>79.709999999999994</v>
      </c>
      <c r="E16" s="207">
        <v>79.540000000000006</v>
      </c>
    </row>
    <row r="17" spans="1:5">
      <c r="A17" s="205" t="s">
        <v>89</v>
      </c>
      <c r="B17" s="207">
        <v>92.4</v>
      </c>
      <c r="C17" s="207">
        <v>1.9499999999999999E-3</v>
      </c>
      <c r="D17" s="207">
        <v>0.12</v>
      </c>
      <c r="E17" s="207">
        <v>0.12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1069</v>
      </c>
      <c r="C23" s="207">
        <v>2.2540000000000001E-2</v>
      </c>
      <c r="D23" s="207">
        <v>1.36</v>
      </c>
      <c r="E23" s="207">
        <v>1.36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9634</v>
      </c>
      <c r="C25" s="207">
        <v>0.20311000000000001</v>
      </c>
      <c r="D25" s="207">
        <v>12.24</v>
      </c>
      <c r="E25" s="207">
        <v>12.21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337" t="s">
        <v>219</v>
      </c>
      <c r="B27" s="339">
        <v>73543.399999999994</v>
      </c>
      <c r="C27" s="339">
        <v>1.5505</v>
      </c>
      <c r="D27" s="339">
        <v>93.43</v>
      </c>
      <c r="E27" s="339">
        <v>93.23</v>
      </c>
    </row>
    <row r="28" spans="1:5">
      <c r="A28" s="336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2206.3000000000002</v>
      </c>
      <c r="C30" s="207">
        <v>4.6519999999999999E-2</v>
      </c>
      <c r="D30" s="207">
        <v>2.8</v>
      </c>
      <c r="E30" s="207">
        <v>2.8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1664.86</v>
      </c>
      <c r="C38" s="207">
        <v>3.5099999999999999E-2</v>
      </c>
      <c r="D38" s="207">
        <v>2.11</v>
      </c>
      <c r="E38" s="207">
        <v>2.11</v>
      </c>
    </row>
    <row r="39" spans="1:5">
      <c r="A39" s="337" t="s">
        <v>119</v>
      </c>
      <c r="B39" s="339">
        <v>3871.16</v>
      </c>
      <c r="C39" s="339">
        <v>8.1619999999999998E-2</v>
      </c>
      <c r="D39" s="339">
        <v>4.91</v>
      </c>
      <c r="E39" s="339">
        <v>4.91</v>
      </c>
    </row>
    <row r="40" spans="1:5">
      <c r="A40" s="336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1310.2</v>
      </c>
      <c r="C41" s="207">
        <v>2.7619999999999999E-2</v>
      </c>
      <c r="D41" s="207">
        <v>1.66</v>
      </c>
      <c r="E41" s="207">
        <v>1.66</v>
      </c>
    </row>
    <row r="42" spans="1:5">
      <c r="A42" s="337" t="s">
        <v>121</v>
      </c>
      <c r="B42" s="339">
        <v>1310.2</v>
      </c>
      <c r="C42" s="339">
        <v>2.7619999999999999E-2</v>
      </c>
      <c r="D42" s="339">
        <v>1.66</v>
      </c>
      <c r="E42" s="339">
        <v>1.66</v>
      </c>
    </row>
    <row r="43" spans="1:5">
      <c r="A43" s="337" t="s">
        <v>122</v>
      </c>
      <c r="B43" s="339">
        <v>78724.759999999995</v>
      </c>
      <c r="C43" s="339">
        <v>1.65974</v>
      </c>
      <c r="D43" s="339">
        <v>100</v>
      </c>
      <c r="E43" s="339">
        <v>99.8</v>
      </c>
    </row>
    <row r="44" spans="1:5">
      <c r="A44" s="336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337" t="s">
        <v>127</v>
      </c>
      <c r="B48" s="339">
        <v>0</v>
      </c>
      <c r="C48" s="339">
        <v>0</v>
      </c>
      <c r="D48" s="339">
        <v>0</v>
      </c>
      <c r="E48" s="339">
        <v>0</v>
      </c>
    </row>
    <row r="49" spans="1:5">
      <c r="A49" s="336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38.450000000000003</v>
      </c>
      <c r="C50" s="207">
        <v>8.0999999999999996E-4</v>
      </c>
      <c r="D50" s="207">
        <v>0.05</v>
      </c>
      <c r="E50" s="207">
        <v>0.05</v>
      </c>
    </row>
    <row r="51" spans="1:5">
      <c r="A51" s="205" t="s">
        <v>263</v>
      </c>
      <c r="B51" s="207">
        <v>42.13</v>
      </c>
      <c r="C51" s="207">
        <v>8.8999999999999995E-4</v>
      </c>
      <c r="D51" s="207">
        <v>0.05</v>
      </c>
      <c r="E51" s="207">
        <v>0.05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337" t="s">
        <v>132</v>
      </c>
      <c r="B54" s="339">
        <v>80.580000000000013</v>
      </c>
      <c r="C54" s="339">
        <v>1.6999999999999999E-3</v>
      </c>
      <c r="D54" s="339">
        <v>0.1</v>
      </c>
      <c r="E54" s="339">
        <v>0.1</v>
      </c>
    </row>
    <row r="55" spans="1:5">
      <c r="A55" s="337" t="s">
        <v>133</v>
      </c>
      <c r="B55" s="339">
        <v>80.580000000000013</v>
      </c>
      <c r="C55" s="339">
        <v>1.6999999999999999E-3</v>
      </c>
      <c r="D55" s="339">
        <v>0.1</v>
      </c>
      <c r="E55" s="339">
        <v>0.1</v>
      </c>
    </row>
    <row r="56" spans="1:5">
      <c r="A56" s="337" t="s">
        <v>134</v>
      </c>
      <c r="B56" s="339">
        <v>78805.34</v>
      </c>
      <c r="C56" s="339">
        <v>1.66144</v>
      </c>
      <c r="D56" s="339">
        <v>100.1</v>
      </c>
      <c r="E56" s="339">
        <v>99.9</v>
      </c>
    </row>
    <row r="57" spans="1:5">
      <c r="A57" s="336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83.9</v>
      </c>
      <c r="C59" s="207">
        <v>1.7700000000000001E-3</v>
      </c>
      <c r="D59" s="207">
        <v>0.11</v>
      </c>
      <c r="E59" s="207">
        <v>0.11</v>
      </c>
    </row>
    <row r="60" spans="1:5">
      <c r="A60" s="337" t="s">
        <v>282</v>
      </c>
      <c r="B60" s="339">
        <v>83.9</v>
      </c>
      <c r="C60" s="339">
        <v>1.7700000000000001E-3</v>
      </c>
      <c r="D60" s="339">
        <v>0.11</v>
      </c>
      <c r="E60" s="339">
        <v>0.11</v>
      </c>
    </row>
    <row r="61" spans="1:5">
      <c r="A61" s="337" t="s">
        <v>140</v>
      </c>
      <c r="B61" s="339">
        <v>78889.239999999991</v>
      </c>
      <c r="C61" s="339">
        <v>1.6632100000000001</v>
      </c>
      <c r="D61" s="339">
        <v>100.21</v>
      </c>
      <c r="E61" s="339">
        <v>100.01</v>
      </c>
    </row>
    <row r="63" spans="1:5">
      <c r="A63" s="336" t="s">
        <v>51</v>
      </c>
      <c r="B63" s="291"/>
      <c r="C63" s="291"/>
      <c r="D63" s="291"/>
      <c r="E63" s="29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325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tr">
        <f>[11]Custeio!A5</f>
        <v>Municípios abrangentes: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213</v>
      </c>
    </row>
    <row r="7" spans="1:4">
      <c r="A7" s="6"/>
      <c r="B7" s="111" t="s">
        <v>5</v>
      </c>
      <c r="C7" s="8">
        <v>39600</v>
      </c>
      <c r="D7" s="112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214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320</v>
      </c>
      <c r="B11" s="117">
        <v>1200</v>
      </c>
      <c r="C11" s="117">
        <v>0.43</v>
      </c>
      <c r="D11" s="24">
        <v>0.74574818894508554</v>
      </c>
    </row>
    <row r="12" spans="1:4">
      <c r="A12" s="110" t="s">
        <v>58</v>
      </c>
      <c r="B12" s="117"/>
      <c r="C12" s="117"/>
      <c r="D12" s="24">
        <v>0</v>
      </c>
    </row>
    <row r="13" spans="1:4">
      <c r="A13" s="110" t="s">
        <v>321</v>
      </c>
      <c r="B13" s="117">
        <v>60</v>
      </c>
      <c r="C13" s="117">
        <v>0.02</v>
      </c>
      <c r="D13" s="24">
        <v>3.7287409447254276E-2</v>
      </c>
    </row>
    <row r="14" spans="1:4">
      <c r="A14" s="110" t="s">
        <v>322</v>
      </c>
      <c r="B14" s="117">
        <v>150</v>
      </c>
      <c r="C14" s="117">
        <v>0.05</v>
      </c>
      <c r="D14" s="24">
        <v>9.3218523618135693E-2</v>
      </c>
    </row>
    <row r="15" spans="1:4" s="118" customFormat="1">
      <c r="A15" s="110" t="s">
        <v>323</v>
      </c>
      <c r="B15" s="117">
        <v>1.4307449999999999</v>
      </c>
      <c r="C15" s="117">
        <v>0</v>
      </c>
      <c r="D15" s="24">
        <v>8.8914624382686359E-4</v>
      </c>
    </row>
    <row r="16" spans="1:4">
      <c r="A16" s="119" t="s">
        <v>219</v>
      </c>
      <c r="B16" s="120">
        <v>1411.4307449999999</v>
      </c>
      <c r="C16" s="120">
        <v>0.5</v>
      </c>
      <c r="D16" s="25">
        <v>0.87625412201047548</v>
      </c>
    </row>
    <row r="17" spans="1:4">
      <c r="A17" s="121" t="s">
        <v>206</v>
      </c>
    </row>
    <row r="18" spans="1:4">
      <c r="A18" s="122" t="s">
        <v>20</v>
      </c>
      <c r="B18" s="117">
        <v>0</v>
      </c>
      <c r="C18" s="117">
        <v>0</v>
      </c>
      <c r="D18" s="24">
        <v>0</v>
      </c>
    </row>
    <row r="19" spans="1:4">
      <c r="A19" s="122" t="s">
        <v>21</v>
      </c>
      <c r="B19" s="117">
        <v>0</v>
      </c>
      <c r="C19" s="117">
        <v>0</v>
      </c>
      <c r="D19" s="24">
        <v>0</v>
      </c>
    </row>
    <row r="20" spans="1:4">
      <c r="A20" s="122" t="s">
        <v>61</v>
      </c>
      <c r="B20" s="117">
        <v>150</v>
      </c>
      <c r="C20" s="117">
        <v>0.11</v>
      </c>
      <c r="D20" s="24">
        <v>9.3218523618135693E-2</v>
      </c>
    </row>
    <row r="21" spans="1:4">
      <c r="A21" s="122" t="s">
        <v>62</v>
      </c>
      <c r="B21" s="117">
        <v>0</v>
      </c>
      <c r="C21" s="117">
        <v>0</v>
      </c>
      <c r="D21" s="24">
        <v>0</v>
      </c>
    </row>
    <row r="22" spans="1:4">
      <c r="A22" s="122" t="s">
        <v>63</v>
      </c>
      <c r="B22" s="117">
        <v>0</v>
      </c>
      <c r="C22" s="117">
        <v>0</v>
      </c>
      <c r="D22" s="24">
        <v>0</v>
      </c>
    </row>
    <row r="23" spans="1:4">
      <c r="A23" s="122" t="s">
        <v>64</v>
      </c>
      <c r="B23" s="117">
        <v>0</v>
      </c>
      <c r="C23" s="117">
        <v>0</v>
      </c>
      <c r="D23" s="24">
        <v>0</v>
      </c>
    </row>
    <row r="24" spans="1:4">
      <c r="A24" s="122" t="s">
        <v>65</v>
      </c>
      <c r="B24" s="117">
        <v>0</v>
      </c>
      <c r="C24" s="117">
        <v>0</v>
      </c>
      <c r="D24" s="24">
        <v>0</v>
      </c>
    </row>
    <row r="25" spans="1:4">
      <c r="A25" s="122" t="s">
        <v>66</v>
      </c>
      <c r="B25" s="117">
        <v>0</v>
      </c>
      <c r="C25" s="117">
        <v>0</v>
      </c>
      <c r="D25" s="24">
        <v>0</v>
      </c>
    </row>
    <row r="26" spans="1:4">
      <c r="A26" s="123" t="s">
        <v>207</v>
      </c>
      <c r="B26" s="124">
        <v>150</v>
      </c>
      <c r="C26" s="124">
        <v>0.11</v>
      </c>
      <c r="D26" s="26">
        <v>9.3218523618135693E-2</v>
      </c>
    </row>
    <row r="27" spans="1:4" s="118" customFormat="1">
      <c r="A27" s="113" t="s">
        <v>30</v>
      </c>
      <c r="B27" s="2"/>
      <c r="C27" s="2"/>
      <c r="D27" s="2"/>
    </row>
    <row r="28" spans="1:4" s="118" customFormat="1">
      <c r="A28" s="122" t="s">
        <v>31</v>
      </c>
      <c r="B28" s="117">
        <v>0</v>
      </c>
      <c r="C28" s="117">
        <v>0</v>
      </c>
      <c r="D28" s="24">
        <v>0</v>
      </c>
    </row>
    <row r="29" spans="1:4" s="118" customFormat="1">
      <c r="A29" s="110" t="s">
        <v>32</v>
      </c>
      <c r="B29" s="117">
        <v>0</v>
      </c>
      <c r="C29" s="117">
        <v>0</v>
      </c>
      <c r="D29" s="24">
        <v>0</v>
      </c>
    </row>
    <row r="30" spans="1:4" s="125" customFormat="1">
      <c r="A30" s="119" t="s">
        <v>33</v>
      </c>
      <c r="B30" s="120">
        <v>1561.4307449999999</v>
      </c>
      <c r="C30" s="120">
        <v>0.61</v>
      </c>
      <c r="D30" s="25">
        <v>0.96947264562861113</v>
      </c>
    </row>
    <row r="31" spans="1:4" s="118" customFormat="1">
      <c r="A31" s="113" t="s">
        <v>34</v>
      </c>
      <c r="B31" s="2"/>
      <c r="C31" s="2"/>
      <c r="D31" s="2"/>
    </row>
    <row r="32" spans="1:4" s="118" customFormat="1">
      <c r="A32" s="110" t="s">
        <v>35</v>
      </c>
      <c r="B32" s="117">
        <v>0</v>
      </c>
      <c r="C32" s="117">
        <v>0</v>
      </c>
      <c r="D32" s="24">
        <v>0</v>
      </c>
    </row>
    <row r="33" spans="1:244" s="118" customFormat="1">
      <c r="A33" s="110" t="s">
        <v>36</v>
      </c>
      <c r="B33" s="117">
        <v>0</v>
      </c>
      <c r="C33" s="117">
        <v>0</v>
      </c>
      <c r="D33" s="24">
        <v>0</v>
      </c>
    </row>
    <row r="34" spans="1:244" s="118" customFormat="1">
      <c r="A34" s="122" t="s">
        <v>37</v>
      </c>
      <c r="B34" s="117">
        <v>0</v>
      </c>
      <c r="C34" s="117">
        <v>0</v>
      </c>
      <c r="D34" s="24">
        <v>0</v>
      </c>
    </row>
    <row r="35" spans="1:244" s="118" customFormat="1">
      <c r="A35" s="122" t="s">
        <v>67</v>
      </c>
      <c r="B35" s="117">
        <v>47.691499999999998</v>
      </c>
      <c r="C35" s="117">
        <v>0.02</v>
      </c>
      <c r="D35" s="24">
        <v>2.963820812756212E-2</v>
      </c>
    </row>
    <row r="36" spans="1:244" s="118" customFormat="1">
      <c r="A36" s="123" t="s">
        <v>39</v>
      </c>
      <c r="B36" s="124">
        <v>47.691499999999998</v>
      </c>
      <c r="C36" s="124">
        <v>0.02</v>
      </c>
      <c r="D36" s="26">
        <v>2.963820812756212E-2</v>
      </c>
      <c r="E36" s="127"/>
      <c r="F36" s="126"/>
      <c r="G36" s="126"/>
      <c r="H36" s="27"/>
      <c r="I36" s="127"/>
      <c r="J36" s="126"/>
      <c r="K36" s="126"/>
      <c r="L36" s="27"/>
      <c r="M36" s="127"/>
      <c r="N36" s="126"/>
      <c r="O36" s="126"/>
      <c r="P36" s="27"/>
      <c r="Q36" s="127"/>
      <c r="R36" s="126"/>
      <c r="S36" s="126"/>
      <c r="T36" s="27"/>
      <c r="U36" s="127"/>
      <c r="V36" s="126"/>
      <c r="W36" s="126"/>
      <c r="X36" s="27"/>
      <c r="Y36" s="127"/>
      <c r="Z36" s="126"/>
      <c r="AA36" s="126"/>
      <c r="AB36" s="27"/>
      <c r="AC36" s="127"/>
      <c r="AD36" s="126"/>
      <c r="AE36" s="126"/>
      <c r="AF36" s="27"/>
      <c r="AG36" s="127"/>
      <c r="AH36" s="126"/>
      <c r="AI36" s="126"/>
      <c r="AJ36" s="27"/>
      <c r="AK36" s="127"/>
      <c r="AL36" s="126"/>
      <c r="AM36" s="126"/>
      <c r="AN36" s="27"/>
      <c r="AO36" s="127"/>
      <c r="AP36" s="126"/>
      <c r="AQ36" s="126"/>
      <c r="AR36" s="27"/>
      <c r="AS36" s="127"/>
      <c r="AT36" s="126"/>
      <c r="AU36" s="126"/>
      <c r="AV36" s="27"/>
      <c r="AW36" s="127"/>
      <c r="AX36" s="126"/>
      <c r="AY36" s="126"/>
      <c r="AZ36" s="27"/>
      <c r="BA36" s="127"/>
      <c r="BB36" s="126"/>
      <c r="BC36" s="126"/>
      <c r="BD36" s="27"/>
      <c r="BE36" s="127"/>
      <c r="BF36" s="126"/>
      <c r="BG36" s="126"/>
      <c r="BH36" s="27"/>
      <c r="BI36" s="127"/>
      <c r="BJ36" s="126"/>
      <c r="BK36" s="126"/>
      <c r="BL36" s="27"/>
      <c r="BM36" s="127"/>
      <c r="BN36" s="126"/>
      <c r="BO36" s="126"/>
      <c r="BP36" s="27"/>
      <c r="BQ36" s="127"/>
      <c r="BR36" s="126"/>
      <c r="BS36" s="126"/>
      <c r="BT36" s="27"/>
      <c r="BU36" s="127"/>
      <c r="BV36" s="126"/>
      <c r="BW36" s="126"/>
      <c r="BX36" s="27"/>
      <c r="BY36" s="127"/>
      <c r="BZ36" s="126"/>
      <c r="CA36" s="126"/>
      <c r="CB36" s="27"/>
      <c r="CC36" s="127"/>
      <c r="CD36" s="126"/>
      <c r="CE36" s="126"/>
      <c r="CF36" s="27"/>
      <c r="CG36" s="127"/>
      <c r="CH36" s="126"/>
      <c r="CI36" s="126"/>
      <c r="CJ36" s="27"/>
      <c r="CK36" s="127"/>
      <c r="CL36" s="126"/>
      <c r="CM36" s="126"/>
      <c r="CN36" s="27"/>
      <c r="CO36" s="127"/>
      <c r="CP36" s="126"/>
      <c r="CQ36" s="126"/>
      <c r="CR36" s="27"/>
      <c r="CS36" s="127"/>
      <c r="CT36" s="126"/>
      <c r="CU36" s="126"/>
      <c r="CV36" s="27"/>
      <c r="CW36" s="127"/>
      <c r="CX36" s="126"/>
      <c r="CY36" s="126"/>
      <c r="CZ36" s="27"/>
      <c r="DA36" s="127"/>
      <c r="DB36" s="126"/>
      <c r="DC36" s="126"/>
      <c r="DD36" s="27"/>
      <c r="DE36" s="127"/>
      <c r="DF36" s="126"/>
      <c r="DG36" s="126"/>
      <c r="DH36" s="27"/>
      <c r="DI36" s="127"/>
      <c r="DJ36" s="126"/>
      <c r="DK36" s="126"/>
      <c r="DL36" s="27"/>
      <c r="DM36" s="127"/>
      <c r="DN36" s="126"/>
      <c r="DO36" s="126"/>
      <c r="DP36" s="27"/>
      <c r="DQ36" s="127"/>
      <c r="DR36" s="126"/>
      <c r="DS36" s="126"/>
      <c r="DT36" s="27"/>
      <c r="DU36" s="127"/>
      <c r="DV36" s="126"/>
      <c r="DW36" s="126"/>
      <c r="DX36" s="27"/>
      <c r="DY36" s="127"/>
      <c r="DZ36" s="126"/>
      <c r="EA36" s="126"/>
      <c r="EB36" s="27"/>
      <c r="EC36" s="127"/>
      <c r="ED36" s="126"/>
      <c r="EE36" s="126"/>
      <c r="EF36" s="27"/>
      <c r="EG36" s="127"/>
      <c r="EH36" s="126"/>
      <c r="EI36" s="126"/>
      <c r="EJ36" s="27"/>
      <c r="EK36" s="127"/>
      <c r="EL36" s="126"/>
      <c r="EM36" s="126"/>
      <c r="EN36" s="27"/>
      <c r="EO36" s="127"/>
      <c r="EP36" s="126"/>
      <c r="EQ36" s="126"/>
      <c r="ER36" s="27"/>
      <c r="ES36" s="127"/>
      <c r="ET36" s="126"/>
      <c r="EU36" s="126"/>
      <c r="EV36" s="27"/>
      <c r="EW36" s="127"/>
      <c r="EX36" s="126"/>
      <c r="EY36" s="126"/>
      <c r="EZ36" s="27"/>
      <c r="FA36" s="127"/>
      <c r="FB36" s="126"/>
      <c r="FC36" s="126"/>
      <c r="FD36" s="27"/>
      <c r="FE36" s="127"/>
      <c r="FF36" s="126"/>
      <c r="FG36" s="126"/>
      <c r="FH36" s="27"/>
      <c r="FI36" s="127"/>
      <c r="FJ36" s="126"/>
      <c r="FK36" s="126"/>
      <c r="FL36" s="27"/>
      <c r="FM36" s="127"/>
      <c r="FN36" s="126"/>
      <c r="FO36" s="126"/>
      <c r="FP36" s="27"/>
      <c r="FQ36" s="127"/>
      <c r="FR36" s="126"/>
      <c r="FS36" s="126"/>
      <c r="FT36" s="27"/>
      <c r="FU36" s="127"/>
      <c r="FV36" s="126"/>
      <c r="FW36" s="126"/>
      <c r="FX36" s="27"/>
      <c r="FY36" s="127"/>
      <c r="FZ36" s="126"/>
      <c r="GA36" s="126"/>
      <c r="GB36" s="27"/>
      <c r="GC36" s="127"/>
      <c r="GD36" s="126"/>
      <c r="GE36" s="126"/>
      <c r="GF36" s="27"/>
      <c r="GG36" s="127"/>
      <c r="GH36" s="126"/>
      <c r="GI36" s="126"/>
      <c r="GJ36" s="27"/>
      <c r="GK36" s="127"/>
      <c r="GL36" s="126"/>
      <c r="GM36" s="126"/>
      <c r="GN36" s="27"/>
      <c r="GO36" s="127"/>
      <c r="GP36" s="126"/>
      <c r="GQ36" s="126"/>
      <c r="GR36" s="27"/>
      <c r="GS36" s="127"/>
      <c r="GT36" s="126"/>
      <c r="GU36" s="126"/>
      <c r="GV36" s="27"/>
      <c r="GW36" s="127"/>
      <c r="GX36" s="126"/>
      <c r="GY36" s="126"/>
      <c r="GZ36" s="27"/>
      <c r="HA36" s="127"/>
      <c r="HB36" s="126"/>
      <c r="HC36" s="126"/>
      <c r="HD36" s="27"/>
      <c r="HE36" s="127"/>
      <c r="HF36" s="126"/>
      <c r="HG36" s="126"/>
      <c r="HH36" s="27"/>
      <c r="HI36" s="127"/>
      <c r="HJ36" s="126"/>
      <c r="HK36" s="126"/>
      <c r="HL36" s="27"/>
      <c r="HM36" s="127"/>
      <c r="HN36" s="126"/>
      <c r="HO36" s="126"/>
      <c r="HP36" s="27"/>
      <c r="HQ36" s="127"/>
      <c r="HR36" s="126"/>
      <c r="HS36" s="126"/>
      <c r="HT36" s="27"/>
      <c r="HU36" s="127"/>
      <c r="HV36" s="126"/>
      <c r="HW36" s="126"/>
      <c r="HX36" s="27"/>
      <c r="HY36" s="127"/>
      <c r="HZ36" s="126"/>
      <c r="IA36" s="126"/>
      <c r="IB36" s="27"/>
      <c r="IC36" s="127"/>
      <c r="ID36" s="126"/>
      <c r="IE36" s="126"/>
      <c r="IF36" s="27"/>
      <c r="IG36" s="127"/>
      <c r="IH36" s="126"/>
      <c r="II36" s="126"/>
      <c r="IJ36" s="27"/>
    </row>
    <row r="37" spans="1:244" s="118" customFormat="1">
      <c r="A37" s="113" t="s">
        <v>40</v>
      </c>
      <c r="B37" s="2"/>
      <c r="C37" s="2"/>
      <c r="D37" s="2"/>
    </row>
    <row r="38" spans="1:244" s="118" customFormat="1">
      <c r="A38" s="122" t="s">
        <v>68</v>
      </c>
      <c r="B38" s="117">
        <v>0</v>
      </c>
      <c r="C38" s="117">
        <v>0</v>
      </c>
      <c r="D38" s="24">
        <v>0</v>
      </c>
    </row>
    <row r="39" spans="1:244" s="118" customFormat="1">
      <c r="A39" s="122" t="s">
        <v>42</v>
      </c>
      <c r="B39" s="117">
        <v>0</v>
      </c>
      <c r="C39" s="117">
        <v>0</v>
      </c>
      <c r="D39" s="24">
        <v>0</v>
      </c>
    </row>
    <row r="40" spans="1:244" s="118" customFormat="1">
      <c r="A40" s="122" t="s">
        <v>43</v>
      </c>
      <c r="B40" s="117">
        <v>0</v>
      </c>
      <c r="C40" s="117">
        <v>0</v>
      </c>
      <c r="D40" s="24">
        <v>0</v>
      </c>
    </row>
    <row r="41" spans="1:244" s="118" customFormat="1">
      <c r="A41" s="123" t="s">
        <v>44</v>
      </c>
      <c r="B41" s="124">
        <v>0</v>
      </c>
      <c r="C41" s="124">
        <v>0</v>
      </c>
      <c r="D41" s="26">
        <v>0</v>
      </c>
      <c r="E41" s="127"/>
      <c r="F41" s="126"/>
      <c r="G41" s="126"/>
      <c r="H41" s="27"/>
      <c r="I41" s="127"/>
      <c r="J41" s="126"/>
      <c r="K41" s="126"/>
      <c r="L41" s="27"/>
      <c r="M41" s="127"/>
      <c r="N41" s="126"/>
      <c r="O41" s="126"/>
      <c r="P41" s="27"/>
      <c r="Q41" s="127"/>
      <c r="R41" s="126"/>
      <c r="S41" s="126"/>
      <c r="T41" s="27"/>
      <c r="U41" s="127"/>
      <c r="V41" s="126"/>
      <c r="W41" s="126"/>
      <c r="X41" s="27"/>
      <c r="Y41" s="127"/>
      <c r="Z41" s="126"/>
      <c r="AA41" s="126"/>
      <c r="AB41" s="27"/>
      <c r="AC41" s="127"/>
      <c r="AD41" s="126"/>
      <c r="AE41" s="126"/>
      <c r="AF41" s="27"/>
      <c r="AG41" s="127"/>
      <c r="AH41" s="126"/>
      <c r="AI41" s="126"/>
      <c r="AJ41" s="27"/>
      <c r="AK41" s="127"/>
      <c r="AL41" s="126"/>
      <c r="AM41" s="126"/>
      <c r="AN41" s="27"/>
      <c r="AO41" s="127"/>
      <c r="AP41" s="126"/>
      <c r="AQ41" s="126"/>
      <c r="AR41" s="27"/>
      <c r="AS41" s="127"/>
      <c r="AT41" s="126"/>
      <c r="AU41" s="126"/>
      <c r="AV41" s="27"/>
      <c r="AW41" s="127"/>
      <c r="AX41" s="126"/>
      <c r="AY41" s="126"/>
      <c r="AZ41" s="27"/>
      <c r="BA41" s="127"/>
      <c r="BB41" s="126"/>
      <c r="BC41" s="126"/>
      <c r="BD41" s="27"/>
      <c r="BE41" s="127"/>
      <c r="BF41" s="126"/>
      <c r="BG41" s="126"/>
      <c r="BH41" s="27"/>
      <c r="BI41" s="127"/>
      <c r="BJ41" s="126"/>
      <c r="BK41" s="126"/>
      <c r="BL41" s="27"/>
      <c r="BM41" s="127"/>
      <c r="BN41" s="126"/>
      <c r="BO41" s="126"/>
      <c r="BP41" s="27"/>
      <c r="BQ41" s="127"/>
      <c r="BR41" s="126"/>
      <c r="BS41" s="126"/>
      <c r="BT41" s="27"/>
      <c r="BU41" s="127"/>
      <c r="BV41" s="126"/>
      <c r="BW41" s="126"/>
      <c r="BX41" s="27"/>
      <c r="BY41" s="127"/>
      <c r="BZ41" s="126"/>
      <c r="CA41" s="126"/>
      <c r="CB41" s="27"/>
      <c r="CC41" s="127"/>
      <c r="CD41" s="126"/>
      <c r="CE41" s="126"/>
      <c r="CF41" s="27"/>
      <c r="CG41" s="127"/>
      <c r="CH41" s="126"/>
      <c r="CI41" s="126"/>
      <c r="CJ41" s="27"/>
      <c r="CK41" s="127"/>
      <c r="CL41" s="126"/>
      <c r="CM41" s="126"/>
      <c r="CN41" s="27"/>
      <c r="CO41" s="127"/>
      <c r="CP41" s="126"/>
      <c r="CQ41" s="126"/>
      <c r="CR41" s="27"/>
      <c r="CS41" s="127"/>
      <c r="CT41" s="126"/>
      <c r="CU41" s="126"/>
      <c r="CV41" s="27"/>
      <c r="CW41" s="127"/>
      <c r="CX41" s="126"/>
      <c r="CY41" s="126"/>
      <c r="CZ41" s="27"/>
      <c r="DA41" s="127"/>
      <c r="DB41" s="126"/>
      <c r="DC41" s="126"/>
      <c r="DD41" s="27"/>
      <c r="DE41" s="127"/>
      <c r="DF41" s="126"/>
      <c r="DG41" s="126"/>
      <c r="DH41" s="27"/>
      <c r="DI41" s="127"/>
      <c r="DJ41" s="126"/>
      <c r="DK41" s="126"/>
      <c r="DL41" s="27"/>
      <c r="DM41" s="127"/>
      <c r="DN41" s="126"/>
      <c r="DO41" s="126"/>
      <c r="DP41" s="27"/>
      <c r="DQ41" s="127"/>
      <c r="DR41" s="126"/>
      <c r="DS41" s="126"/>
      <c r="DT41" s="27"/>
      <c r="DU41" s="127"/>
      <c r="DV41" s="126"/>
      <c r="DW41" s="126"/>
      <c r="DX41" s="27"/>
      <c r="DY41" s="127"/>
      <c r="DZ41" s="126"/>
      <c r="EA41" s="126"/>
      <c r="EB41" s="27"/>
      <c r="EC41" s="127"/>
      <c r="ED41" s="126"/>
      <c r="EE41" s="126"/>
      <c r="EF41" s="27"/>
      <c r="EG41" s="127"/>
      <c r="EH41" s="126"/>
      <c r="EI41" s="126"/>
      <c r="EJ41" s="27"/>
      <c r="EK41" s="127"/>
      <c r="EL41" s="126"/>
      <c r="EM41" s="126"/>
      <c r="EN41" s="27"/>
      <c r="EO41" s="127"/>
      <c r="EP41" s="126"/>
      <c r="EQ41" s="126"/>
      <c r="ER41" s="27"/>
      <c r="ES41" s="127"/>
      <c r="ET41" s="126"/>
      <c r="EU41" s="126"/>
      <c r="EV41" s="27"/>
      <c r="EW41" s="127"/>
      <c r="EX41" s="126"/>
      <c r="EY41" s="126"/>
      <c r="EZ41" s="27"/>
      <c r="FA41" s="127"/>
      <c r="FB41" s="126"/>
      <c r="FC41" s="126"/>
      <c r="FD41" s="27"/>
      <c r="FE41" s="127"/>
      <c r="FF41" s="126"/>
      <c r="FG41" s="126"/>
      <c r="FH41" s="27"/>
      <c r="FI41" s="127"/>
      <c r="FJ41" s="126"/>
      <c r="FK41" s="126"/>
      <c r="FL41" s="27"/>
      <c r="FM41" s="127"/>
      <c r="FN41" s="126"/>
      <c r="FO41" s="126"/>
      <c r="FP41" s="27"/>
      <c r="FQ41" s="127"/>
      <c r="FR41" s="126"/>
      <c r="FS41" s="126"/>
      <c r="FT41" s="27"/>
      <c r="FU41" s="127"/>
      <c r="FV41" s="126"/>
      <c r="FW41" s="126"/>
      <c r="FX41" s="27"/>
      <c r="FY41" s="127"/>
      <c r="FZ41" s="126"/>
      <c r="GA41" s="126"/>
      <c r="GB41" s="27"/>
      <c r="GC41" s="127"/>
      <c r="GD41" s="126"/>
      <c r="GE41" s="126"/>
      <c r="GF41" s="27"/>
      <c r="GG41" s="127"/>
      <c r="GH41" s="126"/>
      <c r="GI41" s="126"/>
      <c r="GJ41" s="27"/>
      <c r="GK41" s="127"/>
      <c r="GL41" s="126"/>
      <c r="GM41" s="126"/>
      <c r="GN41" s="27"/>
      <c r="GO41" s="127"/>
      <c r="GP41" s="126"/>
      <c r="GQ41" s="126"/>
      <c r="GR41" s="27"/>
      <c r="GS41" s="127"/>
      <c r="GT41" s="126"/>
      <c r="GU41" s="126"/>
      <c r="GV41" s="27"/>
      <c r="GW41" s="127"/>
      <c r="GX41" s="126"/>
      <c r="GY41" s="126"/>
      <c r="GZ41" s="27"/>
      <c r="HA41" s="127"/>
      <c r="HB41" s="126"/>
      <c r="HC41" s="126"/>
      <c r="HD41" s="27"/>
      <c r="HE41" s="127"/>
      <c r="HF41" s="126"/>
      <c r="HG41" s="126"/>
      <c r="HH41" s="27"/>
      <c r="HI41" s="127"/>
      <c r="HJ41" s="126"/>
      <c r="HK41" s="126"/>
      <c r="HL41" s="27"/>
      <c r="HM41" s="127"/>
      <c r="HN41" s="126"/>
      <c r="HO41" s="126"/>
      <c r="HP41" s="27"/>
      <c r="HQ41" s="127"/>
      <c r="HR41" s="126"/>
      <c r="HS41" s="126"/>
      <c r="HT41" s="27"/>
      <c r="HU41" s="127"/>
      <c r="HV41" s="126"/>
      <c r="HW41" s="126"/>
      <c r="HX41" s="27"/>
      <c r="HY41" s="127"/>
      <c r="HZ41" s="126"/>
      <c r="IA41" s="126"/>
      <c r="IB41" s="27"/>
      <c r="IC41" s="127"/>
      <c r="ID41" s="126"/>
      <c r="IE41" s="126"/>
      <c r="IF41" s="27"/>
      <c r="IG41" s="127"/>
      <c r="IH41" s="126"/>
      <c r="II41" s="126"/>
      <c r="IJ41" s="27"/>
    </row>
    <row r="42" spans="1:244" s="118" customFormat="1">
      <c r="A42" s="128" t="s">
        <v>45</v>
      </c>
      <c r="B42" s="129">
        <v>47.691499999999998</v>
      </c>
      <c r="C42" s="129">
        <v>0.02</v>
      </c>
      <c r="D42" s="28">
        <v>2.963820812756212E-2</v>
      </c>
      <c r="E42" s="126"/>
      <c r="F42" s="126"/>
      <c r="G42" s="127"/>
      <c r="H42" s="126"/>
      <c r="I42" s="126"/>
      <c r="J42" s="126"/>
      <c r="K42" s="127"/>
      <c r="L42" s="126"/>
      <c r="M42" s="126"/>
      <c r="N42" s="126"/>
      <c r="O42" s="127"/>
      <c r="P42" s="126"/>
      <c r="Q42" s="126"/>
      <c r="R42" s="126"/>
      <c r="S42" s="127"/>
      <c r="T42" s="126"/>
      <c r="U42" s="126"/>
      <c r="V42" s="126"/>
      <c r="W42" s="127"/>
      <c r="X42" s="126"/>
      <c r="Y42" s="126"/>
      <c r="Z42" s="126"/>
      <c r="AA42" s="127"/>
      <c r="AB42" s="126"/>
      <c r="AC42" s="126"/>
      <c r="AD42" s="126"/>
      <c r="AE42" s="127"/>
      <c r="AF42" s="126"/>
      <c r="AG42" s="126"/>
      <c r="AH42" s="126"/>
      <c r="AI42" s="127"/>
      <c r="AJ42" s="126"/>
      <c r="AK42" s="126"/>
      <c r="AL42" s="126"/>
      <c r="AM42" s="127"/>
      <c r="AN42" s="126"/>
      <c r="AO42" s="126"/>
      <c r="AP42" s="126"/>
      <c r="AQ42" s="127"/>
      <c r="AR42" s="126"/>
      <c r="AS42" s="126"/>
      <c r="AT42" s="126"/>
      <c r="AU42" s="127"/>
      <c r="AV42" s="126"/>
      <c r="AW42" s="126"/>
      <c r="AX42" s="126"/>
      <c r="AY42" s="127"/>
      <c r="AZ42" s="126"/>
      <c r="BA42" s="126"/>
      <c r="BB42" s="126"/>
      <c r="BC42" s="127"/>
      <c r="BD42" s="126"/>
      <c r="BE42" s="126"/>
      <c r="BF42" s="126"/>
      <c r="BG42" s="127"/>
      <c r="BH42" s="126"/>
      <c r="BI42" s="126"/>
      <c r="BJ42" s="126"/>
      <c r="BK42" s="127"/>
      <c r="BL42" s="126"/>
      <c r="BM42" s="126"/>
      <c r="BN42" s="126"/>
      <c r="BO42" s="127"/>
      <c r="BP42" s="126"/>
      <c r="BQ42" s="126"/>
      <c r="BR42" s="126"/>
      <c r="BS42" s="127"/>
      <c r="BT42" s="126"/>
      <c r="BU42" s="126"/>
      <c r="BV42" s="126"/>
      <c r="BW42" s="127"/>
      <c r="BX42" s="126"/>
      <c r="BY42" s="126"/>
      <c r="BZ42" s="126"/>
      <c r="CA42" s="127"/>
      <c r="CB42" s="126"/>
      <c r="CC42" s="126"/>
      <c r="CD42" s="126"/>
      <c r="CE42" s="127"/>
      <c r="CF42" s="126"/>
      <c r="CG42" s="126"/>
      <c r="CH42" s="126"/>
      <c r="CI42" s="127"/>
      <c r="CJ42" s="126"/>
      <c r="CK42" s="126"/>
      <c r="CL42" s="126"/>
      <c r="CM42" s="127"/>
      <c r="CN42" s="126"/>
      <c r="CO42" s="126"/>
      <c r="CP42" s="126"/>
      <c r="CQ42" s="127"/>
      <c r="CR42" s="126"/>
      <c r="CS42" s="126"/>
      <c r="CT42" s="126"/>
      <c r="CU42" s="127"/>
      <c r="CV42" s="126"/>
      <c r="CW42" s="126"/>
      <c r="CX42" s="126"/>
      <c r="CY42" s="127"/>
      <c r="CZ42" s="126"/>
      <c r="DA42" s="126"/>
      <c r="DB42" s="126"/>
      <c r="DC42" s="127"/>
      <c r="DD42" s="126"/>
      <c r="DE42" s="126"/>
      <c r="DF42" s="126"/>
      <c r="DG42" s="127"/>
      <c r="DH42" s="126"/>
      <c r="DI42" s="126"/>
      <c r="DJ42" s="126"/>
      <c r="DK42" s="127"/>
      <c r="DL42" s="126"/>
      <c r="DM42" s="126"/>
      <c r="DN42" s="126"/>
      <c r="DO42" s="127"/>
      <c r="DP42" s="126"/>
      <c r="DQ42" s="126"/>
      <c r="DR42" s="126"/>
      <c r="DS42" s="127"/>
      <c r="DT42" s="126"/>
      <c r="DU42" s="126"/>
      <c r="DV42" s="126"/>
      <c r="DW42" s="127"/>
      <c r="DX42" s="126"/>
      <c r="DY42" s="126"/>
      <c r="DZ42" s="126"/>
      <c r="EA42" s="127"/>
      <c r="EB42" s="126"/>
      <c r="EC42" s="126"/>
      <c r="ED42" s="126"/>
      <c r="EE42" s="127"/>
      <c r="EF42" s="126"/>
      <c r="EG42" s="126"/>
      <c r="EH42" s="126"/>
      <c r="EI42" s="127"/>
      <c r="EJ42" s="126"/>
      <c r="EK42" s="126"/>
      <c r="EL42" s="126"/>
      <c r="EM42" s="127"/>
      <c r="EN42" s="126"/>
      <c r="EO42" s="126"/>
      <c r="EP42" s="126"/>
      <c r="EQ42" s="127"/>
      <c r="ER42" s="126"/>
      <c r="ES42" s="126"/>
      <c r="ET42" s="126"/>
      <c r="EU42" s="127"/>
      <c r="EV42" s="126"/>
      <c r="EW42" s="126"/>
      <c r="EX42" s="126"/>
      <c r="EY42" s="127"/>
      <c r="EZ42" s="126"/>
      <c r="FA42" s="126"/>
      <c r="FB42" s="126"/>
      <c r="FC42" s="127"/>
      <c r="FD42" s="126"/>
      <c r="FE42" s="126"/>
      <c r="FF42" s="126"/>
      <c r="FG42" s="127"/>
      <c r="FH42" s="126"/>
      <c r="FI42" s="126"/>
      <c r="FJ42" s="126"/>
      <c r="FK42" s="127"/>
      <c r="FL42" s="126"/>
      <c r="FM42" s="126"/>
      <c r="FN42" s="126"/>
      <c r="FO42" s="127"/>
      <c r="FP42" s="126"/>
      <c r="FQ42" s="126"/>
      <c r="FR42" s="126"/>
      <c r="FS42" s="127"/>
      <c r="FT42" s="126"/>
      <c r="FU42" s="126"/>
      <c r="FV42" s="126"/>
      <c r="FW42" s="127"/>
      <c r="FX42" s="126"/>
      <c r="FY42" s="126"/>
      <c r="FZ42" s="126"/>
      <c r="GA42" s="127"/>
      <c r="GB42" s="126"/>
      <c r="GC42" s="126"/>
      <c r="GD42" s="126"/>
      <c r="GE42" s="127"/>
      <c r="GF42" s="126"/>
      <c r="GG42" s="126"/>
      <c r="GH42" s="126"/>
      <c r="GI42" s="127"/>
      <c r="GJ42" s="126"/>
      <c r="GK42" s="126"/>
      <c r="GL42" s="126"/>
      <c r="GM42" s="127"/>
      <c r="GN42" s="126"/>
      <c r="GO42" s="126"/>
      <c r="GP42" s="126"/>
      <c r="GQ42" s="127"/>
      <c r="GR42" s="126"/>
      <c r="GS42" s="126"/>
      <c r="GT42" s="126"/>
      <c r="GU42" s="127"/>
      <c r="GV42" s="126"/>
      <c r="GW42" s="126"/>
      <c r="GX42" s="126"/>
      <c r="GY42" s="127"/>
      <c r="GZ42" s="126"/>
      <c r="HA42" s="126"/>
      <c r="HB42" s="126"/>
      <c r="HC42" s="127"/>
      <c r="HD42" s="126"/>
      <c r="HE42" s="126"/>
      <c r="HF42" s="126"/>
      <c r="HG42" s="127"/>
      <c r="HH42" s="126"/>
      <c r="HI42" s="126"/>
      <c r="HJ42" s="126"/>
      <c r="HK42" s="127"/>
      <c r="HL42" s="126"/>
      <c r="HM42" s="126"/>
      <c r="HN42" s="126"/>
      <c r="HO42" s="127"/>
      <c r="HP42" s="126"/>
      <c r="HQ42" s="126"/>
      <c r="HR42" s="126"/>
      <c r="HS42" s="127"/>
      <c r="HT42" s="126"/>
      <c r="HU42" s="126"/>
      <c r="HV42" s="126"/>
      <c r="HW42" s="127"/>
      <c r="HX42" s="126"/>
      <c r="HY42" s="126"/>
      <c r="HZ42" s="126"/>
      <c r="IA42" s="127"/>
      <c r="IB42" s="126"/>
      <c r="IC42" s="126"/>
      <c r="ID42" s="126"/>
      <c r="IE42" s="127"/>
      <c r="IF42" s="126"/>
      <c r="IG42" s="126"/>
      <c r="IH42" s="126"/>
    </row>
    <row r="43" spans="1:244" s="125" customFormat="1">
      <c r="A43" s="119" t="s">
        <v>46</v>
      </c>
      <c r="B43" s="120">
        <v>1609.1222449999998</v>
      </c>
      <c r="C43" s="120">
        <v>0.63</v>
      </c>
      <c r="D43" s="25">
        <v>0.99911085375617326</v>
      </c>
    </row>
    <row r="44" spans="1:244" s="118" customFormat="1">
      <c r="A44" s="113" t="s">
        <v>135</v>
      </c>
      <c r="B44" s="2"/>
      <c r="C44" s="2"/>
      <c r="D44" s="2"/>
    </row>
    <row r="45" spans="1:244" s="118" customFormat="1">
      <c r="A45" s="110" t="s">
        <v>209</v>
      </c>
      <c r="B45" s="117">
        <v>0</v>
      </c>
      <c r="C45" s="117">
        <v>0</v>
      </c>
      <c r="D45" s="24">
        <v>0</v>
      </c>
    </row>
    <row r="46" spans="1:244" s="118" customFormat="1">
      <c r="A46" s="110" t="s">
        <v>210</v>
      </c>
      <c r="B46" s="117">
        <v>0</v>
      </c>
      <c r="C46" s="117">
        <v>0</v>
      </c>
      <c r="D46" s="24">
        <v>0</v>
      </c>
    </row>
    <row r="47" spans="1:244" s="118" customFormat="1">
      <c r="A47" s="123" t="s">
        <v>211</v>
      </c>
      <c r="B47" s="124">
        <v>0</v>
      </c>
      <c r="C47" s="124">
        <v>0</v>
      </c>
      <c r="D47" s="26">
        <v>0</v>
      </c>
      <c r="E47" s="127"/>
      <c r="F47" s="126"/>
      <c r="G47" s="126"/>
      <c r="H47" s="27"/>
      <c r="I47" s="127"/>
      <c r="J47" s="126"/>
      <c r="K47" s="126"/>
      <c r="L47" s="27"/>
      <c r="M47" s="127"/>
      <c r="N47" s="126"/>
      <c r="O47" s="126"/>
      <c r="P47" s="27"/>
      <c r="Q47" s="127"/>
      <c r="R47" s="126"/>
      <c r="S47" s="126"/>
      <c r="T47" s="27"/>
      <c r="U47" s="127"/>
      <c r="V47" s="126"/>
      <c r="W47" s="126"/>
      <c r="X47" s="27"/>
      <c r="Y47" s="127"/>
      <c r="Z47" s="126"/>
      <c r="AA47" s="126"/>
      <c r="AB47" s="27"/>
      <c r="AC47" s="127"/>
      <c r="AD47" s="126"/>
      <c r="AE47" s="126"/>
      <c r="AF47" s="27"/>
      <c r="AG47" s="127"/>
      <c r="AH47" s="126"/>
      <c r="AI47" s="126"/>
      <c r="AJ47" s="27"/>
      <c r="AK47" s="127"/>
      <c r="AL47" s="126"/>
      <c r="AM47" s="126"/>
      <c r="AN47" s="27"/>
      <c r="AO47" s="127"/>
      <c r="AP47" s="126"/>
      <c r="AQ47" s="126"/>
      <c r="AR47" s="27"/>
      <c r="AS47" s="127"/>
      <c r="AT47" s="126"/>
      <c r="AU47" s="126"/>
      <c r="AV47" s="27"/>
      <c r="AW47" s="127"/>
      <c r="AX47" s="126"/>
      <c r="AY47" s="126"/>
      <c r="AZ47" s="27"/>
      <c r="BA47" s="127"/>
      <c r="BB47" s="126"/>
      <c r="BC47" s="126"/>
      <c r="BD47" s="27"/>
      <c r="BE47" s="127"/>
      <c r="BF47" s="126"/>
      <c r="BG47" s="126"/>
      <c r="BH47" s="27"/>
      <c r="BI47" s="127"/>
      <c r="BJ47" s="126"/>
      <c r="BK47" s="126"/>
      <c r="BL47" s="27"/>
      <c r="BM47" s="127"/>
      <c r="BN47" s="126"/>
      <c r="BO47" s="126"/>
      <c r="BP47" s="27"/>
      <c r="BQ47" s="127"/>
      <c r="BR47" s="126"/>
      <c r="BS47" s="126"/>
      <c r="BT47" s="27"/>
      <c r="BU47" s="127"/>
      <c r="BV47" s="126"/>
      <c r="BW47" s="126"/>
      <c r="BX47" s="27"/>
      <c r="BY47" s="127"/>
      <c r="BZ47" s="126"/>
      <c r="CA47" s="126"/>
      <c r="CB47" s="27"/>
      <c r="CC47" s="127"/>
      <c r="CD47" s="126"/>
      <c r="CE47" s="126"/>
      <c r="CF47" s="27"/>
      <c r="CG47" s="127"/>
      <c r="CH47" s="126"/>
      <c r="CI47" s="126"/>
      <c r="CJ47" s="27"/>
      <c r="CK47" s="127"/>
      <c r="CL47" s="126"/>
      <c r="CM47" s="126"/>
      <c r="CN47" s="27"/>
      <c r="CO47" s="127"/>
      <c r="CP47" s="126"/>
      <c r="CQ47" s="126"/>
      <c r="CR47" s="27"/>
      <c r="CS47" s="127"/>
      <c r="CT47" s="126"/>
      <c r="CU47" s="126"/>
      <c r="CV47" s="27"/>
      <c r="CW47" s="127"/>
      <c r="CX47" s="126"/>
      <c r="CY47" s="126"/>
      <c r="CZ47" s="27"/>
      <c r="DA47" s="127"/>
      <c r="DB47" s="126"/>
      <c r="DC47" s="126"/>
      <c r="DD47" s="27"/>
      <c r="DE47" s="127"/>
      <c r="DF47" s="126"/>
      <c r="DG47" s="126"/>
      <c r="DH47" s="27"/>
      <c r="DI47" s="127"/>
      <c r="DJ47" s="126"/>
      <c r="DK47" s="126"/>
      <c r="DL47" s="27"/>
      <c r="DM47" s="127"/>
      <c r="DN47" s="126"/>
      <c r="DO47" s="126"/>
      <c r="DP47" s="27"/>
      <c r="DQ47" s="127"/>
      <c r="DR47" s="126"/>
      <c r="DS47" s="126"/>
      <c r="DT47" s="27"/>
      <c r="DU47" s="127"/>
      <c r="DV47" s="126"/>
      <c r="DW47" s="126"/>
      <c r="DX47" s="27"/>
      <c r="DY47" s="127"/>
      <c r="DZ47" s="126"/>
      <c r="EA47" s="126"/>
      <c r="EB47" s="27"/>
      <c r="EC47" s="127"/>
      <c r="ED47" s="126"/>
      <c r="EE47" s="126"/>
      <c r="EF47" s="27"/>
      <c r="EG47" s="127"/>
      <c r="EH47" s="126"/>
      <c r="EI47" s="126"/>
      <c r="EJ47" s="27"/>
      <c r="EK47" s="127"/>
      <c r="EL47" s="126"/>
      <c r="EM47" s="126"/>
      <c r="EN47" s="27"/>
      <c r="EO47" s="127"/>
      <c r="EP47" s="126"/>
      <c r="EQ47" s="126"/>
      <c r="ER47" s="27"/>
      <c r="ES47" s="127"/>
      <c r="ET47" s="126"/>
      <c r="EU47" s="126"/>
      <c r="EV47" s="27"/>
      <c r="EW47" s="127"/>
      <c r="EX47" s="126"/>
      <c r="EY47" s="126"/>
      <c r="EZ47" s="27"/>
      <c r="FA47" s="127"/>
      <c r="FB47" s="126"/>
      <c r="FC47" s="126"/>
      <c r="FD47" s="27"/>
      <c r="FE47" s="127"/>
      <c r="FF47" s="126"/>
      <c r="FG47" s="126"/>
      <c r="FH47" s="27"/>
      <c r="FI47" s="127"/>
      <c r="FJ47" s="126"/>
      <c r="FK47" s="126"/>
      <c r="FL47" s="27"/>
      <c r="FM47" s="127"/>
      <c r="FN47" s="126"/>
      <c r="FO47" s="126"/>
      <c r="FP47" s="27"/>
      <c r="FQ47" s="127"/>
      <c r="FR47" s="126"/>
      <c r="FS47" s="126"/>
      <c r="FT47" s="27"/>
      <c r="FU47" s="127"/>
      <c r="FV47" s="126"/>
      <c r="FW47" s="126"/>
      <c r="FX47" s="27"/>
      <c r="FY47" s="127"/>
      <c r="FZ47" s="126"/>
      <c r="GA47" s="126"/>
      <c r="GB47" s="27"/>
      <c r="GC47" s="127"/>
      <c r="GD47" s="126"/>
      <c r="GE47" s="126"/>
      <c r="GF47" s="27"/>
      <c r="GG47" s="127"/>
      <c r="GH47" s="126"/>
      <c r="GI47" s="126"/>
      <c r="GJ47" s="27"/>
      <c r="GK47" s="127"/>
      <c r="GL47" s="126"/>
      <c r="GM47" s="126"/>
      <c r="GN47" s="27"/>
      <c r="GO47" s="127"/>
      <c r="GP47" s="126"/>
      <c r="GQ47" s="126"/>
      <c r="GR47" s="27"/>
      <c r="GS47" s="127"/>
      <c r="GT47" s="126"/>
      <c r="GU47" s="126"/>
      <c r="GV47" s="27"/>
      <c r="GW47" s="127"/>
      <c r="GX47" s="126"/>
      <c r="GY47" s="126"/>
      <c r="GZ47" s="27"/>
      <c r="HA47" s="127"/>
      <c r="HB47" s="126"/>
      <c r="HC47" s="126"/>
      <c r="HD47" s="27"/>
      <c r="HE47" s="127"/>
      <c r="HF47" s="126"/>
      <c r="HG47" s="126"/>
      <c r="HH47" s="27"/>
      <c r="HI47" s="127"/>
      <c r="HJ47" s="126"/>
      <c r="HK47" s="126"/>
      <c r="HL47" s="27"/>
      <c r="HM47" s="127"/>
      <c r="HN47" s="126"/>
      <c r="HO47" s="126"/>
      <c r="HP47" s="27"/>
      <c r="HQ47" s="127"/>
      <c r="HR47" s="126"/>
      <c r="HS47" s="126"/>
      <c r="HT47" s="27"/>
      <c r="HU47" s="127"/>
      <c r="HV47" s="126"/>
      <c r="HW47" s="126"/>
      <c r="HX47" s="27"/>
      <c r="HY47" s="127"/>
      <c r="HZ47" s="126"/>
      <c r="IA47" s="126"/>
      <c r="IB47" s="27"/>
      <c r="IC47" s="127"/>
      <c r="ID47" s="126"/>
      <c r="IE47" s="126"/>
      <c r="IF47" s="27"/>
      <c r="IG47" s="127"/>
      <c r="IH47" s="126"/>
      <c r="II47" s="126"/>
      <c r="IJ47" s="27"/>
    </row>
    <row r="48" spans="1:244" s="19" customFormat="1" ht="13.5" thickBot="1">
      <c r="A48" s="130" t="s">
        <v>194</v>
      </c>
      <c r="B48" s="131">
        <v>1609.1222449999998</v>
      </c>
      <c r="C48" s="131">
        <v>0.63</v>
      </c>
      <c r="D48" s="132">
        <v>0.99911085375617326</v>
      </c>
    </row>
    <row r="49" spans="1:4">
      <c r="A49" s="133">
        <f>[11]Custeio!A67</f>
        <v>0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332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">
        <v>331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6"/>
      <c r="B7" s="111" t="s">
        <v>5</v>
      </c>
      <c r="C7" s="8">
        <v>39934</v>
      </c>
      <c r="D7" s="112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327</v>
      </c>
      <c r="B11" s="117">
        <v>1200</v>
      </c>
      <c r="C11" s="117">
        <v>0.43</v>
      </c>
      <c r="D11" s="24">
        <v>0.74351726138056562</v>
      </c>
    </row>
    <row r="12" spans="1:4">
      <c r="A12" s="110" t="s">
        <v>304</v>
      </c>
      <c r="B12" s="117"/>
      <c r="C12" s="117"/>
      <c r="D12" s="24">
        <v>0</v>
      </c>
    </row>
    <row r="13" spans="1:4">
      <c r="A13" s="110" t="s">
        <v>328</v>
      </c>
      <c r="B13" s="117">
        <v>67.5</v>
      </c>
      <c r="C13" s="117">
        <v>0.02</v>
      </c>
      <c r="D13" s="24">
        <v>4.1822845952656819E-2</v>
      </c>
    </row>
    <row r="14" spans="1:4">
      <c r="A14" s="110" t="s">
        <v>329</v>
      </c>
      <c r="B14" s="117">
        <v>150</v>
      </c>
      <c r="C14" s="117">
        <v>0.05</v>
      </c>
      <c r="D14" s="24">
        <v>9.2939657672570702E-2</v>
      </c>
    </row>
    <row r="15" spans="1:4" s="118" customFormat="1">
      <c r="A15" s="110" t="s">
        <v>330</v>
      </c>
      <c r="B15" s="117">
        <v>1.3529250000000002</v>
      </c>
      <c r="C15" s="117">
        <v>5.9999999999999995E-4</v>
      </c>
      <c r="D15" s="24">
        <v>8.3826924237775154E-4</v>
      </c>
    </row>
    <row r="16" spans="1:4">
      <c r="A16" s="119" t="s">
        <v>219</v>
      </c>
      <c r="B16" s="120">
        <v>1418.8529249999999</v>
      </c>
      <c r="C16" s="120">
        <v>0.50060000000000004</v>
      </c>
      <c r="D16" s="25">
        <v>0.87827976500579319</v>
      </c>
    </row>
    <row r="17" spans="1:4">
      <c r="A17" s="121" t="s">
        <v>206</v>
      </c>
    </row>
    <row r="18" spans="1:4">
      <c r="A18" s="122" t="s">
        <v>20</v>
      </c>
      <c r="B18" s="117">
        <v>0</v>
      </c>
      <c r="C18" s="117">
        <v>0</v>
      </c>
      <c r="D18" s="24">
        <v>0</v>
      </c>
    </row>
    <row r="19" spans="1:4">
      <c r="A19" s="122" t="s">
        <v>21</v>
      </c>
      <c r="B19" s="117">
        <v>0</v>
      </c>
      <c r="C19" s="117">
        <v>0</v>
      </c>
      <c r="D19" s="24">
        <v>0</v>
      </c>
    </row>
    <row r="20" spans="1:4">
      <c r="A20" s="122" t="s">
        <v>61</v>
      </c>
      <c r="B20" s="117">
        <v>150</v>
      </c>
      <c r="C20" s="117">
        <v>0.11</v>
      </c>
      <c r="D20" s="24">
        <v>9.2939657672570702E-2</v>
      </c>
    </row>
    <row r="21" spans="1:4">
      <c r="A21" s="122" t="s">
        <v>62</v>
      </c>
      <c r="B21" s="117">
        <v>0</v>
      </c>
      <c r="C21" s="117">
        <v>0</v>
      </c>
      <c r="D21" s="24">
        <v>0</v>
      </c>
    </row>
    <row r="22" spans="1:4">
      <c r="A22" s="122" t="s">
        <v>63</v>
      </c>
      <c r="B22" s="117">
        <v>0</v>
      </c>
      <c r="C22" s="117">
        <v>0</v>
      </c>
      <c r="D22" s="24">
        <v>0</v>
      </c>
    </row>
    <row r="23" spans="1:4">
      <c r="A23" s="122" t="s">
        <v>64</v>
      </c>
      <c r="B23" s="117">
        <v>0</v>
      </c>
      <c r="C23" s="117">
        <v>0</v>
      </c>
      <c r="D23" s="24">
        <v>0</v>
      </c>
    </row>
    <row r="24" spans="1:4">
      <c r="A24" s="122" t="s">
        <v>65</v>
      </c>
      <c r="B24" s="117">
        <v>0</v>
      </c>
      <c r="C24" s="117">
        <v>0</v>
      </c>
      <c r="D24" s="24">
        <v>0</v>
      </c>
    </row>
    <row r="25" spans="1:4">
      <c r="A25" s="122" t="s">
        <v>66</v>
      </c>
      <c r="B25" s="117">
        <v>0</v>
      </c>
      <c r="C25" s="117">
        <v>0</v>
      </c>
      <c r="D25" s="24">
        <v>0</v>
      </c>
    </row>
    <row r="26" spans="1:4">
      <c r="A26" s="123" t="s">
        <v>207</v>
      </c>
      <c r="B26" s="124">
        <v>150</v>
      </c>
      <c r="C26" s="124">
        <v>0.11</v>
      </c>
      <c r="D26" s="26">
        <v>9.2939657672570702E-2</v>
      </c>
    </row>
    <row r="27" spans="1:4" s="118" customFormat="1">
      <c r="A27" s="113" t="s">
        <v>30</v>
      </c>
      <c r="B27" s="2"/>
      <c r="C27" s="2"/>
      <c r="D27" s="2"/>
    </row>
    <row r="28" spans="1:4" s="118" customFormat="1">
      <c r="A28" s="122" t="s">
        <v>31</v>
      </c>
      <c r="B28" s="117">
        <v>0</v>
      </c>
      <c r="C28" s="117">
        <v>0</v>
      </c>
      <c r="D28" s="24">
        <v>0</v>
      </c>
    </row>
    <row r="29" spans="1:4" s="118" customFormat="1">
      <c r="A29" s="110" t="s">
        <v>32</v>
      </c>
      <c r="B29" s="117">
        <v>0</v>
      </c>
      <c r="C29" s="117">
        <v>0</v>
      </c>
      <c r="D29" s="24">
        <v>0</v>
      </c>
    </row>
    <row r="30" spans="1:4" s="125" customFormat="1">
      <c r="A30" s="119" t="s">
        <v>33</v>
      </c>
      <c r="B30" s="120">
        <v>1568.8529249999999</v>
      </c>
      <c r="C30" s="120">
        <v>0.61060000000000003</v>
      </c>
      <c r="D30" s="25">
        <v>0.97121942267836392</v>
      </c>
    </row>
    <row r="31" spans="1:4" s="118" customFormat="1">
      <c r="A31" s="113" t="s">
        <v>34</v>
      </c>
      <c r="B31" s="2"/>
      <c r="C31" s="2"/>
      <c r="D31" s="2"/>
    </row>
    <row r="32" spans="1:4" s="118" customFormat="1">
      <c r="A32" s="110" t="s">
        <v>35</v>
      </c>
      <c r="B32" s="117">
        <v>0</v>
      </c>
      <c r="C32" s="117">
        <v>0</v>
      </c>
      <c r="D32" s="24">
        <v>0</v>
      </c>
    </row>
    <row r="33" spans="1:244" s="118" customFormat="1">
      <c r="A33" s="110" t="s">
        <v>36</v>
      </c>
      <c r="B33" s="117">
        <v>0</v>
      </c>
      <c r="C33" s="117">
        <v>0</v>
      </c>
      <c r="D33" s="24">
        <v>0</v>
      </c>
    </row>
    <row r="34" spans="1:244" s="118" customFormat="1">
      <c r="A34" s="122" t="s">
        <v>37</v>
      </c>
      <c r="B34" s="117">
        <v>0</v>
      </c>
      <c r="C34" s="117">
        <v>0</v>
      </c>
      <c r="D34" s="24">
        <v>0</v>
      </c>
    </row>
    <row r="35" spans="1:244" s="118" customFormat="1">
      <c r="A35" s="122" t="s">
        <v>67</v>
      </c>
      <c r="B35" s="117">
        <v>45.097500000000004</v>
      </c>
      <c r="C35" s="117">
        <v>0.02</v>
      </c>
      <c r="D35" s="24">
        <v>2.7942308079258384E-2</v>
      </c>
    </row>
    <row r="36" spans="1:244" s="118" customFormat="1">
      <c r="A36" s="123" t="s">
        <v>39</v>
      </c>
      <c r="B36" s="124">
        <v>45.097500000000004</v>
      </c>
      <c r="C36" s="124">
        <v>0.02</v>
      </c>
      <c r="D36" s="26">
        <v>2.7942308079258384E-2</v>
      </c>
      <c r="E36" s="127"/>
      <c r="F36" s="126"/>
      <c r="G36" s="126"/>
      <c r="H36" s="27"/>
      <c r="I36" s="127"/>
      <c r="J36" s="126"/>
      <c r="K36" s="126"/>
      <c r="L36" s="27"/>
      <c r="M36" s="127"/>
      <c r="N36" s="126"/>
      <c r="O36" s="126"/>
      <c r="P36" s="27"/>
      <c r="Q36" s="127"/>
      <c r="R36" s="126"/>
      <c r="S36" s="126"/>
      <c r="T36" s="27"/>
      <c r="U36" s="127"/>
      <c r="V36" s="126"/>
      <c r="W36" s="126"/>
      <c r="X36" s="27"/>
      <c r="Y36" s="127"/>
      <c r="Z36" s="126"/>
      <c r="AA36" s="126"/>
      <c r="AB36" s="27"/>
      <c r="AC36" s="127"/>
      <c r="AD36" s="126"/>
      <c r="AE36" s="126"/>
      <c r="AF36" s="27"/>
      <c r="AG36" s="127"/>
      <c r="AH36" s="126"/>
      <c r="AI36" s="126"/>
      <c r="AJ36" s="27"/>
      <c r="AK36" s="127"/>
      <c r="AL36" s="126"/>
      <c r="AM36" s="126"/>
      <c r="AN36" s="27"/>
      <c r="AO36" s="127"/>
      <c r="AP36" s="126"/>
      <c r="AQ36" s="126"/>
      <c r="AR36" s="27"/>
      <c r="AS36" s="127"/>
      <c r="AT36" s="126"/>
      <c r="AU36" s="126"/>
      <c r="AV36" s="27"/>
      <c r="AW36" s="127"/>
      <c r="AX36" s="126"/>
      <c r="AY36" s="126"/>
      <c r="AZ36" s="27"/>
      <c r="BA36" s="127"/>
      <c r="BB36" s="126"/>
      <c r="BC36" s="126"/>
      <c r="BD36" s="27"/>
      <c r="BE36" s="127"/>
      <c r="BF36" s="126"/>
      <c r="BG36" s="126"/>
      <c r="BH36" s="27"/>
      <c r="BI36" s="127"/>
      <c r="BJ36" s="126"/>
      <c r="BK36" s="126"/>
      <c r="BL36" s="27"/>
      <c r="BM36" s="127"/>
      <c r="BN36" s="126"/>
      <c r="BO36" s="126"/>
      <c r="BP36" s="27"/>
      <c r="BQ36" s="127"/>
      <c r="BR36" s="126"/>
      <c r="BS36" s="126"/>
      <c r="BT36" s="27"/>
      <c r="BU36" s="127"/>
      <c r="BV36" s="126"/>
      <c r="BW36" s="126"/>
      <c r="BX36" s="27"/>
      <c r="BY36" s="127"/>
      <c r="BZ36" s="126"/>
      <c r="CA36" s="126"/>
      <c r="CB36" s="27"/>
      <c r="CC36" s="127"/>
      <c r="CD36" s="126"/>
      <c r="CE36" s="126"/>
      <c r="CF36" s="27"/>
      <c r="CG36" s="127"/>
      <c r="CH36" s="126"/>
      <c r="CI36" s="126"/>
      <c r="CJ36" s="27"/>
      <c r="CK36" s="127"/>
      <c r="CL36" s="126"/>
      <c r="CM36" s="126"/>
      <c r="CN36" s="27"/>
      <c r="CO36" s="127"/>
      <c r="CP36" s="126"/>
      <c r="CQ36" s="126"/>
      <c r="CR36" s="27"/>
      <c r="CS36" s="127"/>
      <c r="CT36" s="126"/>
      <c r="CU36" s="126"/>
      <c r="CV36" s="27"/>
      <c r="CW36" s="127"/>
      <c r="CX36" s="126"/>
      <c r="CY36" s="126"/>
      <c r="CZ36" s="27"/>
      <c r="DA36" s="127"/>
      <c r="DB36" s="126"/>
      <c r="DC36" s="126"/>
      <c r="DD36" s="27"/>
      <c r="DE36" s="127"/>
      <c r="DF36" s="126"/>
      <c r="DG36" s="126"/>
      <c r="DH36" s="27"/>
      <c r="DI36" s="127"/>
      <c r="DJ36" s="126"/>
      <c r="DK36" s="126"/>
      <c r="DL36" s="27"/>
      <c r="DM36" s="127"/>
      <c r="DN36" s="126"/>
      <c r="DO36" s="126"/>
      <c r="DP36" s="27"/>
      <c r="DQ36" s="127"/>
      <c r="DR36" s="126"/>
      <c r="DS36" s="126"/>
      <c r="DT36" s="27"/>
      <c r="DU36" s="127"/>
      <c r="DV36" s="126"/>
      <c r="DW36" s="126"/>
      <c r="DX36" s="27"/>
      <c r="DY36" s="127"/>
      <c r="DZ36" s="126"/>
      <c r="EA36" s="126"/>
      <c r="EB36" s="27"/>
      <c r="EC36" s="127"/>
      <c r="ED36" s="126"/>
      <c r="EE36" s="126"/>
      <c r="EF36" s="27"/>
      <c r="EG36" s="127"/>
      <c r="EH36" s="126"/>
      <c r="EI36" s="126"/>
      <c r="EJ36" s="27"/>
      <c r="EK36" s="127"/>
      <c r="EL36" s="126"/>
      <c r="EM36" s="126"/>
      <c r="EN36" s="27"/>
      <c r="EO36" s="127"/>
      <c r="EP36" s="126"/>
      <c r="EQ36" s="126"/>
      <c r="ER36" s="27"/>
      <c r="ES36" s="127"/>
      <c r="ET36" s="126"/>
      <c r="EU36" s="126"/>
      <c r="EV36" s="27"/>
      <c r="EW36" s="127"/>
      <c r="EX36" s="126"/>
      <c r="EY36" s="126"/>
      <c r="EZ36" s="27"/>
      <c r="FA36" s="127"/>
      <c r="FB36" s="126"/>
      <c r="FC36" s="126"/>
      <c r="FD36" s="27"/>
      <c r="FE36" s="127"/>
      <c r="FF36" s="126"/>
      <c r="FG36" s="126"/>
      <c r="FH36" s="27"/>
      <c r="FI36" s="127"/>
      <c r="FJ36" s="126"/>
      <c r="FK36" s="126"/>
      <c r="FL36" s="27"/>
      <c r="FM36" s="127"/>
      <c r="FN36" s="126"/>
      <c r="FO36" s="126"/>
      <c r="FP36" s="27"/>
      <c r="FQ36" s="127"/>
      <c r="FR36" s="126"/>
      <c r="FS36" s="126"/>
      <c r="FT36" s="27"/>
      <c r="FU36" s="127"/>
      <c r="FV36" s="126"/>
      <c r="FW36" s="126"/>
      <c r="FX36" s="27"/>
      <c r="FY36" s="127"/>
      <c r="FZ36" s="126"/>
      <c r="GA36" s="126"/>
      <c r="GB36" s="27"/>
      <c r="GC36" s="127"/>
      <c r="GD36" s="126"/>
      <c r="GE36" s="126"/>
      <c r="GF36" s="27"/>
      <c r="GG36" s="127"/>
      <c r="GH36" s="126"/>
      <c r="GI36" s="126"/>
      <c r="GJ36" s="27"/>
      <c r="GK36" s="127"/>
      <c r="GL36" s="126"/>
      <c r="GM36" s="126"/>
      <c r="GN36" s="27"/>
      <c r="GO36" s="127"/>
      <c r="GP36" s="126"/>
      <c r="GQ36" s="126"/>
      <c r="GR36" s="27"/>
      <c r="GS36" s="127"/>
      <c r="GT36" s="126"/>
      <c r="GU36" s="126"/>
      <c r="GV36" s="27"/>
      <c r="GW36" s="127"/>
      <c r="GX36" s="126"/>
      <c r="GY36" s="126"/>
      <c r="GZ36" s="27"/>
      <c r="HA36" s="127"/>
      <c r="HB36" s="126"/>
      <c r="HC36" s="126"/>
      <c r="HD36" s="27"/>
      <c r="HE36" s="127"/>
      <c r="HF36" s="126"/>
      <c r="HG36" s="126"/>
      <c r="HH36" s="27"/>
      <c r="HI36" s="127"/>
      <c r="HJ36" s="126"/>
      <c r="HK36" s="126"/>
      <c r="HL36" s="27"/>
      <c r="HM36" s="127"/>
      <c r="HN36" s="126"/>
      <c r="HO36" s="126"/>
      <c r="HP36" s="27"/>
      <c r="HQ36" s="127"/>
      <c r="HR36" s="126"/>
      <c r="HS36" s="126"/>
      <c r="HT36" s="27"/>
      <c r="HU36" s="127"/>
      <c r="HV36" s="126"/>
      <c r="HW36" s="126"/>
      <c r="HX36" s="27"/>
      <c r="HY36" s="127"/>
      <c r="HZ36" s="126"/>
      <c r="IA36" s="126"/>
      <c r="IB36" s="27"/>
      <c r="IC36" s="127"/>
      <c r="ID36" s="126"/>
      <c r="IE36" s="126"/>
      <c r="IF36" s="27"/>
      <c r="IG36" s="127"/>
      <c r="IH36" s="126"/>
      <c r="II36" s="126"/>
      <c r="IJ36" s="27"/>
    </row>
    <row r="37" spans="1:244" s="118" customFormat="1">
      <c r="A37" s="113" t="s">
        <v>40</v>
      </c>
      <c r="B37" s="2"/>
      <c r="C37" s="2"/>
      <c r="D37" s="2"/>
    </row>
    <row r="38" spans="1:244" s="118" customFormat="1">
      <c r="A38" s="122" t="s">
        <v>68</v>
      </c>
      <c r="B38" s="117">
        <v>0</v>
      </c>
      <c r="C38" s="117">
        <v>0</v>
      </c>
      <c r="D38" s="24">
        <v>0</v>
      </c>
    </row>
    <row r="39" spans="1:244" s="118" customFormat="1">
      <c r="A39" s="122" t="s">
        <v>42</v>
      </c>
      <c r="B39" s="117">
        <v>0</v>
      </c>
      <c r="C39" s="117">
        <v>0</v>
      </c>
      <c r="D39" s="24">
        <v>0</v>
      </c>
    </row>
    <row r="40" spans="1:244" s="118" customFormat="1">
      <c r="A40" s="122" t="s">
        <v>43</v>
      </c>
      <c r="B40" s="117">
        <v>0</v>
      </c>
      <c r="C40" s="117">
        <v>0</v>
      </c>
      <c r="D40" s="24">
        <v>0</v>
      </c>
    </row>
    <row r="41" spans="1:244" s="118" customFormat="1">
      <c r="A41" s="123" t="s">
        <v>44</v>
      </c>
      <c r="B41" s="124">
        <v>0</v>
      </c>
      <c r="C41" s="124">
        <v>0</v>
      </c>
      <c r="D41" s="26">
        <v>0</v>
      </c>
      <c r="E41" s="127"/>
      <c r="F41" s="126"/>
      <c r="G41" s="126"/>
      <c r="H41" s="27"/>
      <c r="I41" s="127"/>
      <c r="J41" s="126"/>
      <c r="K41" s="126"/>
      <c r="L41" s="27"/>
      <c r="M41" s="127"/>
      <c r="N41" s="126"/>
      <c r="O41" s="126"/>
      <c r="P41" s="27"/>
      <c r="Q41" s="127"/>
      <c r="R41" s="126"/>
      <c r="S41" s="126"/>
      <c r="T41" s="27"/>
      <c r="U41" s="127"/>
      <c r="V41" s="126"/>
      <c r="W41" s="126"/>
      <c r="X41" s="27"/>
      <c r="Y41" s="127"/>
      <c r="Z41" s="126"/>
      <c r="AA41" s="126"/>
      <c r="AB41" s="27"/>
      <c r="AC41" s="127"/>
      <c r="AD41" s="126"/>
      <c r="AE41" s="126"/>
      <c r="AF41" s="27"/>
      <c r="AG41" s="127"/>
      <c r="AH41" s="126"/>
      <c r="AI41" s="126"/>
      <c r="AJ41" s="27"/>
      <c r="AK41" s="127"/>
      <c r="AL41" s="126"/>
      <c r="AM41" s="126"/>
      <c r="AN41" s="27"/>
      <c r="AO41" s="127"/>
      <c r="AP41" s="126"/>
      <c r="AQ41" s="126"/>
      <c r="AR41" s="27"/>
      <c r="AS41" s="127"/>
      <c r="AT41" s="126"/>
      <c r="AU41" s="126"/>
      <c r="AV41" s="27"/>
      <c r="AW41" s="127"/>
      <c r="AX41" s="126"/>
      <c r="AY41" s="126"/>
      <c r="AZ41" s="27"/>
      <c r="BA41" s="127"/>
      <c r="BB41" s="126"/>
      <c r="BC41" s="126"/>
      <c r="BD41" s="27"/>
      <c r="BE41" s="127"/>
      <c r="BF41" s="126"/>
      <c r="BG41" s="126"/>
      <c r="BH41" s="27"/>
      <c r="BI41" s="127"/>
      <c r="BJ41" s="126"/>
      <c r="BK41" s="126"/>
      <c r="BL41" s="27"/>
      <c r="BM41" s="127"/>
      <c r="BN41" s="126"/>
      <c r="BO41" s="126"/>
      <c r="BP41" s="27"/>
      <c r="BQ41" s="127"/>
      <c r="BR41" s="126"/>
      <c r="BS41" s="126"/>
      <c r="BT41" s="27"/>
      <c r="BU41" s="127"/>
      <c r="BV41" s="126"/>
      <c r="BW41" s="126"/>
      <c r="BX41" s="27"/>
      <c r="BY41" s="127"/>
      <c r="BZ41" s="126"/>
      <c r="CA41" s="126"/>
      <c r="CB41" s="27"/>
      <c r="CC41" s="127"/>
      <c r="CD41" s="126"/>
      <c r="CE41" s="126"/>
      <c r="CF41" s="27"/>
      <c r="CG41" s="127"/>
      <c r="CH41" s="126"/>
      <c r="CI41" s="126"/>
      <c r="CJ41" s="27"/>
      <c r="CK41" s="127"/>
      <c r="CL41" s="126"/>
      <c r="CM41" s="126"/>
      <c r="CN41" s="27"/>
      <c r="CO41" s="127"/>
      <c r="CP41" s="126"/>
      <c r="CQ41" s="126"/>
      <c r="CR41" s="27"/>
      <c r="CS41" s="127"/>
      <c r="CT41" s="126"/>
      <c r="CU41" s="126"/>
      <c r="CV41" s="27"/>
      <c r="CW41" s="127"/>
      <c r="CX41" s="126"/>
      <c r="CY41" s="126"/>
      <c r="CZ41" s="27"/>
      <c r="DA41" s="127"/>
      <c r="DB41" s="126"/>
      <c r="DC41" s="126"/>
      <c r="DD41" s="27"/>
      <c r="DE41" s="127"/>
      <c r="DF41" s="126"/>
      <c r="DG41" s="126"/>
      <c r="DH41" s="27"/>
      <c r="DI41" s="127"/>
      <c r="DJ41" s="126"/>
      <c r="DK41" s="126"/>
      <c r="DL41" s="27"/>
      <c r="DM41" s="127"/>
      <c r="DN41" s="126"/>
      <c r="DO41" s="126"/>
      <c r="DP41" s="27"/>
      <c r="DQ41" s="127"/>
      <c r="DR41" s="126"/>
      <c r="DS41" s="126"/>
      <c r="DT41" s="27"/>
      <c r="DU41" s="127"/>
      <c r="DV41" s="126"/>
      <c r="DW41" s="126"/>
      <c r="DX41" s="27"/>
      <c r="DY41" s="127"/>
      <c r="DZ41" s="126"/>
      <c r="EA41" s="126"/>
      <c r="EB41" s="27"/>
      <c r="EC41" s="127"/>
      <c r="ED41" s="126"/>
      <c r="EE41" s="126"/>
      <c r="EF41" s="27"/>
      <c r="EG41" s="127"/>
      <c r="EH41" s="126"/>
      <c r="EI41" s="126"/>
      <c r="EJ41" s="27"/>
      <c r="EK41" s="127"/>
      <c r="EL41" s="126"/>
      <c r="EM41" s="126"/>
      <c r="EN41" s="27"/>
      <c r="EO41" s="127"/>
      <c r="EP41" s="126"/>
      <c r="EQ41" s="126"/>
      <c r="ER41" s="27"/>
      <c r="ES41" s="127"/>
      <c r="ET41" s="126"/>
      <c r="EU41" s="126"/>
      <c r="EV41" s="27"/>
      <c r="EW41" s="127"/>
      <c r="EX41" s="126"/>
      <c r="EY41" s="126"/>
      <c r="EZ41" s="27"/>
      <c r="FA41" s="127"/>
      <c r="FB41" s="126"/>
      <c r="FC41" s="126"/>
      <c r="FD41" s="27"/>
      <c r="FE41" s="127"/>
      <c r="FF41" s="126"/>
      <c r="FG41" s="126"/>
      <c r="FH41" s="27"/>
      <c r="FI41" s="127"/>
      <c r="FJ41" s="126"/>
      <c r="FK41" s="126"/>
      <c r="FL41" s="27"/>
      <c r="FM41" s="127"/>
      <c r="FN41" s="126"/>
      <c r="FO41" s="126"/>
      <c r="FP41" s="27"/>
      <c r="FQ41" s="127"/>
      <c r="FR41" s="126"/>
      <c r="FS41" s="126"/>
      <c r="FT41" s="27"/>
      <c r="FU41" s="127"/>
      <c r="FV41" s="126"/>
      <c r="FW41" s="126"/>
      <c r="FX41" s="27"/>
      <c r="FY41" s="127"/>
      <c r="FZ41" s="126"/>
      <c r="GA41" s="126"/>
      <c r="GB41" s="27"/>
      <c r="GC41" s="127"/>
      <c r="GD41" s="126"/>
      <c r="GE41" s="126"/>
      <c r="GF41" s="27"/>
      <c r="GG41" s="127"/>
      <c r="GH41" s="126"/>
      <c r="GI41" s="126"/>
      <c r="GJ41" s="27"/>
      <c r="GK41" s="127"/>
      <c r="GL41" s="126"/>
      <c r="GM41" s="126"/>
      <c r="GN41" s="27"/>
      <c r="GO41" s="127"/>
      <c r="GP41" s="126"/>
      <c r="GQ41" s="126"/>
      <c r="GR41" s="27"/>
      <c r="GS41" s="127"/>
      <c r="GT41" s="126"/>
      <c r="GU41" s="126"/>
      <c r="GV41" s="27"/>
      <c r="GW41" s="127"/>
      <c r="GX41" s="126"/>
      <c r="GY41" s="126"/>
      <c r="GZ41" s="27"/>
      <c r="HA41" s="127"/>
      <c r="HB41" s="126"/>
      <c r="HC41" s="126"/>
      <c r="HD41" s="27"/>
      <c r="HE41" s="127"/>
      <c r="HF41" s="126"/>
      <c r="HG41" s="126"/>
      <c r="HH41" s="27"/>
      <c r="HI41" s="127"/>
      <c r="HJ41" s="126"/>
      <c r="HK41" s="126"/>
      <c r="HL41" s="27"/>
      <c r="HM41" s="127"/>
      <c r="HN41" s="126"/>
      <c r="HO41" s="126"/>
      <c r="HP41" s="27"/>
      <c r="HQ41" s="127"/>
      <c r="HR41" s="126"/>
      <c r="HS41" s="126"/>
      <c r="HT41" s="27"/>
      <c r="HU41" s="127"/>
      <c r="HV41" s="126"/>
      <c r="HW41" s="126"/>
      <c r="HX41" s="27"/>
      <c r="HY41" s="127"/>
      <c r="HZ41" s="126"/>
      <c r="IA41" s="126"/>
      <c r="IB41" s="27"/>
      <c r="IC41" s="127"/>
      <c r="ID41" s="126"/>
      <c r="IE41" s="126"/>
      <c r="IF41" s="27"/>
      <c r="IG41" s="127"/>
      <c r="IH41" s="126"/>
      <c r="II41" s="126"/>
      <c r="IJ41" s="27"/>
    </row>
    <row r="42" spans="1:244" s="118" customFormat="1">
      <c r="A42" s="128" t="s">
        <v>45</v>
      </c>
      <c r="B42" s="129">
        <v>45.097500000000004</v>
      </c>
      <c r="C42" s="129">
        <v>0.02</v>
      </c>
      <c r="D42" s="28">
        <v>2.7942308079258384E-2</v>
      </c>
      <c r="E42" s="126"/>
      <c r="F42" s="126"/>
      <c r="G42" s="127"/>
      <c r="H42" s="126"/>
      <c r="I42" s="126"/>
      <c r="J42" s="126"/>
      <c r="K42" s="127"/>
      <c r="L42" s="126"/>
      <c r="M42" s="126"/>
      <c r="N42" s="126"/>
      <c r="O42" s="127"/>
      <c r="P42" s="126"/>
      <c r="Q42" s="126"/>
      <c r="R42" s="126"/>
      <c r="S42" s="127"/>
      <c r="T42" s="126"/>
      <c r="U42" s="126"/>
      <c r="V42" s="126"/>
      <c r="W42" s="127"/>
      <c r="X42" s="126"/>
      <c r="Y42" s="126"/>
      <c r="Z42" s="126"/>
      <c r="AA42" s="127"/>
      <c r="AB42" s="126"/>
      <c r="AC42" s="126"/>
      <c r="AD42" s="126"/>
      <c r="AE42" s="127"/>
      <c r="AF42" s="126"/>
      <c r="AG42" s="126"/>
      <c r="AH42" s="126"/>
      <c r="AI42" s="127"/>
      <c r="AJ42" s="126"/>
      <c r="AK42" s="126"/>
      <c r="AL42" s="126"/>
      <c r="AM42" s="127"/>
      <c r="AN42" s="126"/>
      <c r="AO42" s="126"/>
      <c r="AP42" s="126"/>
      <c r="AQ42" s="127"/>
      <c r="AR42" s="126"/>
      <c r="AS42" s="126"/>
      <c r="AT42" s="126"/>
      <c r="AU42" s="127"/>
      <c r="AV42" s="126"/>
      <c r="AW42" s="126"/>
      <c r="AX42" s="126"/>
      <c r="AY42" s="127"/>
      <c r="AZ42" s="126"/>
      <c r="BA42" s="126"/>
      <c r="BB42" s="126"/>
      <c r="BC42" s="127"/>
      <c r="BD42" s="126"/>
      <c r="BE42" s="126"/>
      <c r="BF42" s="126"/>
      <c r="BG42" s="127"/>
      <c r="BH42" s="126"/>
      <c r="BI42" s="126"/>
      <c r="BJ42" s="126"/>
      <c r="BK42" s="127"/>
      <c r="BL42" s="126"/>
      <c r="BM42" s="126"/>
      <c r="BN42" s="126"/>
      <c r="BO42" s="127"/>
      <c r="BP42" s="126"/>
      <c r="BQ42" s="126"/>
      <c r="BR42" s="126"/>
      <c r="BS42" s="127"/>
      <c r="BT42" s="126"/>
      <c r="BU42" s="126"/>
      <c r="BV42" s="126"/>
      <c r="BW42" s="127"/>
      <c r="BX42" s="126"/>
      <c r="BY42" s="126"/>
      <c r="BZ42" s="126"/>
      <c r="CA42" s="127"/>
      <c r="CB42" s="126"/>
      <c r="CC42" s="126"/>
      <c r="CD42" s="126"/>
      <c r="CE42" s="127"/>
      <c r="CF42" s="126"/>
      <c r="CG42" s="126"/>
      <c r="CH42" s="126"/>
      <c r="CI42" s="127"/>
      <c r="CJ42" s="126"/>
      <c r="CK42" s="126"/>
      <c r="CL42" s="126"/>
      <c r="CM42" s="127"/>
      <c r="CN42" s="126"/>
      <c r="CO42" s="126"/>
      <c r="CP42" s="126"/>
      <c r="CQ42" s="127"/>
      <c r="CR42" s="126"/>
      <c r="CS42" s="126"/>
      <c r="CT42" s="126"/>
      <c r="CU42" s="127"/>
      <c r="CV42" s="126"/>
      <c r="CW42" s="126"/>
      <c r="CX42" s="126"/>
      <c r="CY42" s="127"/>
      <c r="CZ42" s="126"/>
      <c r="DA42" s="126"/>
      <c r="DB42" s="126"/>
      <c r="DC42" s="127"/>
      <c r="DD42" s="126"/>
      <c r="DE42" s="126"/>
      <c r="DF42" s="126"/>
      <c r="DG42" s="127"/>
      <c r="DH42" s="126"/>
      <c r="DI42" s="126"/>
      <c r="DJ42" s="126"/>
      <c r="DK42" s="127"/>
      <c r="DL42" s="126"/>
      <c r="DM42" s="126"/>
      <c r="DN42" s="126"/>
      <c r="DO42" s="127"/>
      <c r="DP42" s="126"/>
      <c r="DQ42" s="126"/>
      <c r="DR42" s="126"/>
      <c r="DS42" s="127"/>
      <c r="DT42" s="126"/>
      <c r="DU42" s="126"/>
      <c r="DV42" s="126"/>
      <c r="DW42" s="127"/>
      <c r="DX42" s="126"/>
      <c r="DY42" s="126"/>
      <c r="DZ42" s="126"/>
      <c r="EA42" s="127"/>
      <c r="EB42" s="126"/>
      <c r="EC42" s="126"/>
      <c r="ED42" s="126"/>
      <c r="EE42" s="127"/>
      <c r="EF42" s="126"/>
      <c r="EG42" s="126"/>
      <c r="EH42" s="126"/>
      <c r="EI42" s="127"/>
      <c r="EJ42" s="126"/>
      <c r="EK42" s="126"/>
      <c r="EL42" s="126"/>
      <c r="EM42" s="127"/>
      <c r="EN42" s="126"/>
      <c r="EO42" s="126"/>
      <c r="EP42" s="126"/>
      <c r="EQ42" s="127"/>
      <c r="ER42" s="126"/>
      <c r="ES42" s="126"/>
      <c r="ET42" s="126"/>
      <c r="EU42" s="127"/>
      <c r="EV42" s="126"/>
      <c r="EW42" s="126"/>
      <c r="EX42" s="126"/>
      <c r="EY42" s="127"/>
      <c r="EZ42" s="126"/>
      <c r="FA42" s="126"/>
      <c r="FB42" s="126"/>
      <c r="FC42" s="127"/>
      <c r="FD42" s="126"/>
      <c r="FE42" s="126"/>
      <c r="FF42" s="126"/>
      <c r="FG42" s="127"/>
      <c r="FH42" s="126"/>
      <c r="FI42" s="126"/>
      <c r="FJ42" s="126"/>
      <c r="FK42" s="127"/>
      <c r="FL42" s="126"/>
      <c r="FM42" s="126"/>
      <c r="FN42" s="126"/>
      <c r="FO42" s="127"/>
      <c r="FP42" s="126"/>
      <c r="FQ42" s="126"/>
      <c r="FR42" s="126"/>
      <c r="FS42" s="127"/>
      <c r="FT42" s="126"/>
      <c r="FU42" s="126"/>
      <c r="FV42" s="126"/>
      <c r="FW42" s="127"/>
      <c r="FX42" s="126"/>
      <c r="FY42" s="126"/>
      <c r="FZ42" s="126"/>
      <c r="GA42" s="127"/>
      <c r="GB42" s="126"/>
      <c r="GC42" s="126"/>
      <c r="GD42" s="126"/>
      <c r="GE42" s="127"/>
      <c r="GF42" s="126"/>
      <c r="GG42" s="126"/>
      <c r="GH42" s="126"/>
      <c r="GI42" s="127"/>
      <c r="GJ42" s="126"/>
      <c r="GK42" s="126"/>
      <c r="GL42" s="126"/>
      <c r="GM42" s="127"/>
      <c r="GN42" s="126"/>
      <c r="GO42" s="126"/>
      <c r="GP42" s="126"/>
      <c r="GQ42" s="127"/>
      <c r="GR42" s="126"/>
      <c r="GS42" s="126"/>
      <c r="GT42" s="126"/>
      <c r="GU42" s="127"/>
      <c r="GV42" s="126"/>
      <c r="GW42" s="126"/>
      <c r="GX42" s="126"/>
      <c r="GY42" s="127"/>
      <c r="GZ42" s="126"/>
      <c r="HA42" s="126"/>
      <c r="HB42" s="126"/>
      <c r="HC42" s="127"/>
      <c r="HD42" s="126"/>
      <c r="HE42" s="126"/>
      <c r="HF42" s="126"/>
      <c r="HG42" s="127"/>
      <c r="HH42" s="126"/>
      <c r="HI42" s="126"/>
      <c r="HJ42" s="126"/>
      <c r="HK42" s="127"/>
      <c r="HL42" s="126"/>
      <c r="HM42" s="126"/>
      <c r="HN42" s="126"/>
      <c r="HO42" s="127"/>
      <c r="HP42" s="126"/>
      <c r="HQ42" s="126"/>
      <c r="HR42" s="126"/>
      <c r="HS42" s="127"/>
      <c r="HT42" s="126"/>
      <c r="HU42" s="126"/>
      <c r="HV42" s="126"/>
      <c r="HW42" s="127"/>
      <c r="HX42" s="126"/>
      <c r="HY42" s="126"/>
      <c r="HZ42" s="126"/>
      <c r="IA42" s="127"/>
      <c r="IB42" s="126"/>
      <c r="IC42" s="126"/>
      <c r="ID42" s="126"/>
      <c r="IE42" s="127"/>
      <c r="IF42" s="126"/>
      <c r="IG42" s="126"/>
      <c r="IH42" s="126"/>
    </row>
    <row r="43" spans="1:244" s="125" customFormat="1">
      <c r="A43" s="119" t="s">
        <v>46</v>
      </c>
      <c r="B43" s="120">
        <v>1613.950425</v>
      </c>
      <c r="C43" s="120">
        <v>0.63060000000000005</v>
      </c>
      <c r="D43" s="25">
        <v>0.99916173075762227</v>
      </c>
    </row>
    <row r="44" spans="1:244" s="118" customFormat="1">
      <c r="A44" s="113" t="s">
        <v>135</v>
      </c>
      <c r="B44" s="2"/>
      <c r="C44" s="2"/>
      <c r="D44" s="2"/>
    </row>
    <row r="45" spans="1:244" s="118" customFormat="1">
      <c r="A45" s="110" t="s">
        <v>209</v>
      </c>
      <c r="B45" s="117">
        <v>0</v>
      </c>
      <c r="C45" s="117">
        <v>0</v>
      </c>
      <c r="D45" s="24">
        <v>0</v>
      </c>
    </row>
    <row r="46" spans="1:244" s="118" customFormat="1">
      <c r="A46" s="110" t="s">
        <v>210</v>
      </c>
      <c r="B46" s="117">
        <v>0</v>
      </c>
      <c r="C46" s="117">
        <v>0</v>
      </c>
      <c r="D46" s="24">
        <v>0</v>
      </c>
    </row>
    <row r="47" spans="1:244" s="118" customFormat="1">
      <c r="A47" s="123" t="s">
        <v>211</v>
      </c>
      <c r="B47" s="124">
        <v>0</v>
      </c>
      <c r="C47" s="124">
        <v>0</v>
      </c>
      <c r="D47" s="26">
        <v>0</v>
      </c>
      <c r="E47" s="127"/>
      <c r="F47" s="126"/>
      <c r="G47" s="126"/>
      <c r="H47" s="27"/>
      <c r="I47" s="127"/>
      <c r="J47" s="126"/>
      <c r="K47" s="126"/>
      <c r="L47" s="27"/>
      <c r="M47" s="127"/>
      <c r="N47" s="126"/>
      <c r="O47" s="126"/>
      <c r="P47" s="27"/>
      <c r="Q47" s="127"/>
      <c r="R47" s="126"/>
      <c r="S47" s="126"/>
      <c r="T47" s="27"/>
      <c r="U47" s="127"/>
      <c r="V47" s="126"/>
      <c r="W47" s="126"/>
      <c r="X47" s="27"/>
      <c r="Y47" s="127"/>
      <c r="Z47" s="126"/>
      <c r="AA47" s="126"/>
      <c r="AB47" s="27"/>
      <c r="AC47" s="127"/>
      <c r="AD47" s="126"/>
      <c r="AE47" s="126"/>
      <c r="AF47" s="27"/>
      <c r="AG47" s="127"/>
      <c r="AH47" s="126"/>
      <c r="AI47" s="126"/>
      <c r="AJ47" s="27"/>
      <c r="AK47" s="127"/>
      <c r="AL47" s="126"/>
      <c r="AM47" s="126"/>
      <c r="AN47" s="27"/>
      <c r="AO47" s="127"/>
      <c r="AP47" s="126"/>
      <c r="AQ47" s="126"/>
      <c r="AR47" s="27"/>
      <c r="AS47" s="127"/>
      <c r="AT47" s="126"/>
      <c r="AU47" s="126"/>
      <c r="AV47" s="27"/>
      <c r="AW47" s="127"/>
      <c r="AX47" s="126"/>
      <c r="AY47" s="126"/>
      <c r="AZ47" s="27"/>
      <c r="BA47" s="127"/>
      <c r="BB47" s="126"/>
      <c r="BC47" s="126"/>
      <c r="BD47" s="27"/>
      <c r="BE47" s="127"/>
      <c r="BF47" s="126"/>
      <c r="BG47" s="126"/>
      <c r="BH47" s="27"/>
      <c r="BI47" s="127"/>
      <c r="BJ47" s="126"/>
      <c r="BK47" s="126"/>
      <c r="BL47" s="27"/>
      <c r="BM47" s="127"/>
      <c r="BN47" s="126"/>
      <c r="BO47" s="126"/>
      <c r="BP47" s="27"/>
      <c r="BQ47" s="127"/>
      <c r="BR47" s="126"/>
      <c r="BS47" s="126"/>
      <c r="BT47" s="27"/>
      <c r="BU47" s="127"/>
      <c r="BV47" s="126"/>
      <c r="BW47" s="126"/>
      <c r="BX47" s="27"/>
      <c r="BY47" s="127"/>
      <c r="BZ47" s="126"/>
      <c r="CA47" s="126"/>
      <c r="CB47" s="27"/>
      <c r="CC47" s="127"/>
      <c r="CD47" s="126"/>
      <c r="CE47" s="126"/>
      <c r="CF47" s="27"/>
      <c r="CG47" s="127"/>
      <c r="CH47" s="126"/>
      <c r="CI47" s="126"/>
      <c r="CJ47" s="27"/>
      <c r="CK47" s="127"/>
      <c r="CL47" s="126"/>
      <c r="CM47" s="126"/>
      <c r="CN47" s="27"/>
      <c r="CO47" s="127"/>
      <c r="CP47" s="126"/>
      <c r="CQ47" s="126"/>
      <c r="CR47" s="27"/>
      <c r="CS47" s="127"/>
      <c r="CT47" s="126"/>
      <c r="CU47" s="126"/>
      <c r="CV47" s="27"/>
      <c r="CW47" s="127"/>
      <c r="CX47" s="126"/>
      <c r="CY47" s="126"/>
      <c r="CZ47" s="27"/>
      <c r="DA47" s="127"/>
      <c r="DB47" s="126"/>
      <c r="DC47" s="126"/>
      <c r="DD47" s="27"/>
      <c r="DE47" s="127"/>
      <c r="DF47" s="126"/>
      <c r="DG47" s="126"/>
      <c r="DH47" s="27"/>
      <c r="DI47" s="127"/>
      <c r="DJ47" s="126"/>
      <c r="DK47" s="126"/>
      <c r="DL47" s="27"/>
      <c r="DM47" s="127"/>
      <c r="DN47" s="126"/>
      <c r="DO47" s="126"/>
      <c r="DP47" s="27"/>
      <c r="DQ47" s="127"/>
      <c r="DR47" s="126"/>
      <c r="DS47" s="126"/>
      <c r="DT47" s="27"/>
      <c r="DU47" s="127"/>
      <c r="DV47" s="126"/>
      <c r="DW47" s="126"/>
      <c r="DX47" s="27"/>
      <c r="DY47" s="127"/>
      <c r="DZ47" s="126"/>
      <c r="EA47" s="126"/>
      <c r="EB47" s="27"/>
      <c r="EC47" s="127"/>
      <c r="ED47" s="126"/>
      <c r="EE47" s="126"/>
      <c r="EF47" s="27"/>
      <c r="EG47" s="127"/>
      <c r="EH47" s="126"/>
      <c r="EI47" s="126"/>
      <c r="EJ47" s="27"/>
      <c r="EK47" s="127"/>
      <c r="EL47" s="126"/>
      <c r="EM47" s="126"/>
      <c r="EN47" s="27"/>
      <c r="EO47" s="127"/>
      <c r="EP47" s="126"/>
      <c r="EQ47" s="126"/>
      <c r="ER47" s="27"/>
      <c r="ES47" s="127"/>
      <c r="ET47" s="126"/>
      <c r="EU47" s="126"/>
      <c r="EV47" s="27"/>
      <c r="EW47" s="127"/>
      <c r="EX47" s="126"/>
      <c r="EY47" s="126"/>
      <c r="EZ47" s="27"/>
      <c r="FA47" s="127"/>
      <c r="FB47" s="126"/>
      <c r="FC47" s="126"/>
      <c r="FD47" s="27"/>
      <c r="FE47" s="127"/>
      <c r="FF47" s="126"/>
      <c r="FG47" s="126"/>
      <c r="FH47" s="27"/>
      <c r="FI47" s="127"/>
      <c r="FJ47" s="126"/>
      <c r="FK47" s="126"/>
      <c r="FL47" s="27"/>
      <c r="FM47" s="127"/>
      <c r="FN47" s="126"/>
      <c r="FO47" s="126"/>
      <c r="FP47" s="27"/>
      <c r="FQ47" s="127"/>
      <c r="FR47" s="126"/>
      <c r="FS47" s="126"/>
      <c r="FT47" s="27"/>
      <c r="FU47" s="127"/>
      <c r="FV47" s="126"/>
      <c r="FW47" s="126"/>
      <c r="FX47" s="27"/>
      <c r="FY47" s="127"/>
      <c r="FZ47" s="126"/>
      <c r="GA47" s="126"/>
      <c r="GB47" s="27"/>
      <c r="GC47" s="127"/>
      <c r="GD47" s="126"/>
      <c r="GE47" s="126"/>
      <c r="GF47" s="27"/>
      <c r="GG47" s="127"/>
      <c r="GH47" s="126"/>
      <c r="GI47" s="126"/>
      <c r="GJ47" s="27"/>
      <c r="GK47" s="127"/>
      <c r="GL47" s="126"/>
      <c r="GM47" s="126"/>
      <c r="GN47" s="27"/>
      <c r="GO47" s="127"/>
      <c r="GP47" s="126"/>
      <c r="GQ47" s="126"/>
      <c r="GR47" s="27"/>
      <c r="GS47" s="127"/>
      <c r="GT47" s="126"/>
      <c r="GU47" s="126"/>
      <c r="GV47" s="27"/>
      <c r="GW47" s="127"/>
      <c r="GX47" s="126"/>
      <c r="GY47" s="126"/>
      <c r="GZ47" s="27"/>
      <c r="HA47" s="127"/>
      <c r="HB47" s="126"/>
      <c r="HC47" s="126"/>
      <c r="HD47" s="27"/>
      <c r="HE47" s="127"/>
      <c r="HF47" s="126"/>
      <c r="HG47" s="126"/>
      <c r="HH47" s="27"/>
      <c r="HI47" s="127"/>
      <c r="HJ47" s="126"/>
      <c r="HK47" s="126"/>
      <c r="HL47" s="27"/>
      <c r="HM47" s="127"/>
      <c r="HN47" s="126"/>
      <c r="HO47" s="126"/>
      <c r="HP47" s="27"/>
      <c r="HQ47" s="127"/>
      <c r="HR47" s="126"/>
      <c r="HS47" s="126"/>
      <c r="HT47" s="27"/>
      <c r="HU47" s="127"/>
      <c r="HV47" s="126"/>
      <c r="HW47" s="126"/>
      <c r="HX47" s="27"/>
      <c r="HY47" s="127"/>
      <c r="HZ47" s="126"/>
      <c r="IA47" s="126"/>
      <c r="IB47" s="27"/>
      <c r="IC47" s="127"/>
      <c r="ID47" s="126"/>
      <c r="IE47" s="126"/>
      <c r="IF47" s="27"/>
      <c r="IG47" s="127"/>
      <c r="IH47" s="126"/>
      <c r="II47" s="126"/>
      <c r="IJ47" s="27"/>
    </row>
    <row r="48" spans="1:244" s="19" customFormat="1" ht="13.5" thickBot="1">
      <c r="A48" s="130" t="s">
        <v>194</v>
      </c>
      <c r="B48" s="131">
        <v>1613.950425</v>
      </c>
      <c r="C48" s="131">
        <v>0.63060000000000005</v>
      </c>
      <c r="D48" s="132">
        <v>0.99916173075762227</v>
      </c>
    </row>
    <row r="49" spans="1:4">
      <c r="A49" s="133">
        <f>[12]Custeio!A67</f>
        <v>0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IE48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333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">
        <v>331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4</v>
      </c>
    </row>
    <row r="7" spans="1:4">
      <c r="A7" s="6"/>
      <c r="B7" s="111" t="s">
        <v>5</v>
      </c>
      <c r="C7" s="8" t="s">
        <v>334</v>
      </c>
      <c r="D7" s="112" t="s">
        <v>6</v>
      </c>
    </row>
    <row r="8" spans="1:4">
      <c r="A8" s="113" t="s">
        <v>7</v>
      </c>
      <c r="D8" s="114" t="s">
        <v>8</v>
      </c>
    </row>
    <row r="9" spans="1:4" ht="13.5" thickBot="1">
      <c r="A9" s="10"/>
      <c r="B9" s="115" t="s">
        <v>9</v>
      </c>
      <c r="C9" s="115" t="s">
        <v>10</v>
      </c>
      <c r="D9" s="116" t="s">
        <v>11</v>
      </c>
    </row>
    <row r="10" spans="1:4">
      <c r="A10" s="113" t="s">
        <v>12</v>
      </c>
      <c r="B10" s="117"/>
    </row>
    <row r="11" spans="1:4">
      <c r="A11" s="110" t="s">
        <v>13</v>
      </c>
      <c r="B11" s="117">
        <v>1360</v>
      </c>
      <c r="C11" s="117">
        <v>0.49</v>
      </c>
      <c r="D11" s="24">
        <v>0.74601468055411391</v>
      </c>
    </row>
    <row r="12" spans="1:4">
      <c r="A12" s="110" t="s">
        <v>58</v>
      </c>
      <c r="B12" s="117">
        <v>0</v>
      </c>
      <c r="C12" s="117">
        <v>0</v>
      </c>
      <c r="D12" s="24">
        <v>0</v>
      </c>
    </row>
    <row r="13" spans="1:4">
      <c r="A13" s="110" t="s">
        <v>59</v>
      </c>
      <c r="B13" s="117">
        <v>76.569999999999993</v>
      </c>
      <c r="C13" s="117">
        <v>0.03</v>
      </c>
      <c r="D13" s="24">
        <v>4.2001723595609192E-2</v>
      </c>
    </row>
    <row r="14" spans="1:4">
      <c r="A14" s="110" t="s">
        <v>60</v>
      </c>
      <c r="B14" s="117">
        <v>170</v>
      </c>
      <c r="C14" s="117">
        <v>0.06</v>
      </c>
      <c r="D14" s="24">
        <v>9.3251835069264238E-2</v>
      </c>
    </row>
    <row r="15" spans="1:4">
      <c r="A15" s="119" t="s">
        <v>18</v>
      </c>
      <c r="B15" s="120">
        <v>1607.9229249999999</v>
      </c>
      <c r="C15" s="120">
        <v>0.58060000000000012</v>
      </c>
      <c r="D15" s="25">
        <v>0.88201037297758189</v>
      </c>
    </row>
    <row r="16" spans="1:4">
      <c r="A16" s="121" t="s">
        <v>19</v>
      </c>
      <c r="B16" s="2">
        <v>0</v>
      </c>
      <c r="C16" s="2">
        <v>0</v>
      </c>
    </row>
    <row r="17" spans="1:4">
      <c r="A17" s="122" t="s">
        <v>20</v>
      </c>
      <c r="B17" s="117">
        <v>0</v>
      </c>
      <c r="C17" s="117">
        <v>0</v>
      </c>
      <c r="D17" s="24">
        <v>0</v>
      </c>
    </row>
    <row r="18" spans="1:4">
      <c r="A18" s="122" t="s">
        <v>21</v>
      </c>
      <c r="B18" s="117">
        <v>0</v>
      </c>
      <c r="C18" s="117">
        <v>0</v>
      </c>
      <c r="D18" s="24">
        <v>0</v>
      </c>
    </row>
    <row r="19" spans="1:4">
      <c r="A19" s="122" t="s">
        <v>61</v>
      </c>
      <c r="B19" s="117">
        <v>170</v>
      </c>
      <c r="C19" s="117">
        <v>0.11</v>
      </c>
      <c r="D19" s="24">
        <v>9.3251835069264238E-2</v>
      </c>
    </row>
    <row r="20" spans="1:4">
      <c r="A20" s="122" t="s">
        <v>62</v>
      </c>
      <c r="B20" s="117">
        <v>0</v>
      </c>
      <c r="C20" s="117">
        <v>0</v>
      </c>
      <c r="D20" s="24">
        <v>0</v>
      </c>
    </row>
    <row r="21" spans="1:4">
      <c r="A21" s="122" t="s">
        <v>63</v>
      </c>
      <c r="B21" s="117">
        <v>0</v>
      </c>
      <c r="C21" s="117">
        <v>0</v>
      </c>
      <c r="D21" s="24">
        <v>0</v>
      </c>
    </row>
    <row r="22" spans="1:4">
      <c r="A22" s="122" t="s">
        <v>64</v>
      </c>
      <c r="B22" s="117">
        <v>0</v>
      </c>
      <c r="C22" s="117">
        <v>0</v>
      </c>
      <c r="D22" s="24">
        <v>0</v>
      </c>
    </row>
    <row r="23" spans="1:4">
      <c r="A23" s="122" t="s">
        <v>65</v>
      </c>
      <c r="B23" s="117">
        <v>0</v>
      </c>
      <c r="C23" s="117">
        <v>0</v>
      </c>
      <c r="D23" s="24">
        <v>0</v>
      </c>
    </row>
    <row r="24" spans="1:4">
      <c r="A24" s="122" t="s">
        <v>66</v>
      </c>
      <c r="B24" s="117">
        <v>0</v>
      </c>
      <c r="C24" s="117">
        <v>0</v>
      </c>
      <c r="D24" s="24">
        <v>0</v>
      </c>
    </row>
    <row r="25" spans="1:4">
      <c r="A25" s="123" t="s">
        <v>29</v>
      </c>
      <c r="B25" s="124">
        <v>170</v>
      </c>
      <c r="C25" s="124">
        <v>0.11</v>
      </c>
      <c r="D25" s="26">
        <v>9.3251835069264238E-2</v>
      </c>
    </row>
    <row r="26" spans="1:4" s="118" customFormat="1">
      <c r="A26" s="113" t="s">
        <v>30</v>
      </c>
      <c r="B26" s="2">
        <v>0</v>
      </c>
      <c r="C26" s="2">
        <v>0</v>
      </c>
      <c r="D26" s="2"/>
    </row>
    <row r="27" spans="1:4" s="118" customFormat="1">
      <c r="A27" s="122" t="s">
        <v>31</v>
      </c>
      <c r="B27" s="117">
        <v>0</v>
      </c>
      <c r="C27" s="117">
        <v>0</v>
      </c>
      <c r="D27" s="24">
        <v>0</v>
      </c>
    </row>
    <row r="28" spans="1:4" s="118" customFormat="1">
      <c r="A28" s="110" t="s">
        <v>32</v>
      </c>
      <c r="B28" s="117">
        <v>0</v>
      </c>
      <c r="C28" s="117">
        <v>0</v>
      </c>
      <c r="D28" s="24">
        <v>0</v>
      </c>
    </row>
    <row r="29" spans="1:4" s="125" customFormat="1">
      <c r="A29" s="119" t="s">
        <v>33</v>
      </c>
      <c r="B29" s="120">
        <v>1777.9229249999999</v>
      </c>
      <c r="C29" s="120">
        <v>0.6906000000000001</v>
      </c>
      <c r="D29" s="25">
        <v>0.97526220804684616</v>
      </c>
    </row>
    <row r="30" spans="1:4" s="118" customFormat="1">
      <c r="A30" s="113" t="s">
        <v>34</v>
      </c>
      <c r="B30" s="2">
        <v>0</v>
      </c>
      <c r="C30" s="2">
        <v>0</v>
      </c>
      <c r="D30" s="2"/>
    </row>
    <row r="31" spans="1:4" s="118" customFormat="1">
      <c r="A31" s="110" t="s">
        <v>35</v>
      </c>
      <c r="B31" s="117">
        <v>0</v>
      </c>
      <c r="C31" s="117">
        <v>0</v>
      </c>
      <c r="D31" s="24">
        <v>0</v>
      </c>
    </row>
    <row r="32" spans="1:4" s="118" customFormat="1">
      <c r="A32" s="110" t="s">
        <v>36</v>
      </c>
      <c r="B32" s="117">
        <v>0</v>
      </c>
      <c r="C32" s="117">
        <v>0</v>
      </c>
      <c r="D32" s="24">
        <v>0</v>
      </c>
    </row>
    <row r="33" spans="1:239" s="118" customFormat="1">
      <c r="A33" s="110" t="s">
        <v>37</v>
      </c>
      <c r="B33" s="117">
        <v>0</v>
      </c>
      <c r="C33" s="117">
        <v>0</v>
      </c>
      <c r="D33" s="24">
        <v>0</v>
      </c>
    </row>
    <row r="34" spans="1:239" s="118" customFormat="1">
      <c r="A34" s="122" t="s">
        <v>67</v>
      </c>
      <c r="B34" s="117">
        <v>45.097499999999997</v>
      </c>
      <c r="C34" s="117">
        <v>0.02</v>
      </c>
      <c r="D34" s="24">
        <v>2.4737791953153791E-2</v>
      </c>
    </row>
    <row r="35" spans="1:239" s="118" customFormat="1">
      <c r="A35" s="123" t="s">
        <v>39</v>
      </c>
      <c r="B35" s="124">
        <v>45.097499999999997</v>
      </c>
      <c r="C35" s="124">
        <v>0.02</v>
      </c>
      <c r="D35" s="26">
        <v>2.4737791953153791E-2</v>
      </c>
      <c r="E35" s="126"/>
      <c r="F35" s="126"/>
      <c r="G35" s="27"/>
      <c r="H35" s="127"/>
      <c r="I35" s="126"/>
      <c r="J35" s="126"/>
      <c r="K35" s="27"/>
      <c r="L35" s="127"/>
      <c r="M35" s="126"/>
      <c r="N35" s="126"/>
      <c r="O35" s="27"/>
      <c r="P35" s="127"/>
      <c r="Q35" s="126"/>
      <c r="R35" s="126"/>
      <c r="S35" s="27"/>
      <c r="T35" s="127"/>
      <c r="U35" s="126"/>
      <c r="V35" s="126"/>
      <c r="W35" s="27"/>
      <c r="X35" s="127"/>
      <c r="Y35" s="126"/>
      <c r="Z35" s="126"/>
      <c r="AA35" s="27"/>
      <c r="AB35" s="127"/>
      <c r="AC35" s="126"/>
      <c r="AD35" s="126"/>
      <c r="AE35" s="27"/>
      <c r="AF35" s="127"/>
      <c r="AG35" s="126"/>
      <c r="AH35" s="126"/>
      <c r="AI35" s="27"/>
      <c r="AJ35" s="127"/>
      <c r="AK35" s="126"/>
      <c r="AL35" s="126"/>
      <c r="AM35" s="27"/>
      <c r="AN35" s="127"/>
      <c r="AO35" s="126"/>
      <c r="AP35" s="126"/>
      <c r="AQ35" s="27"/>
      <c r="AR35" s="127"/>
      <c r="AS35" s="126"/>
      <c r="AT35" s="126"/>
      <c r="AU35" s="27"/>
      <c r="AV35" s="127"/>
      <c r="AW35" s="126"/>
      <c r="AX35" s="126"/>
      <c r="AY35" s="27"/>
      <c r="AZ35" s="127"/>
      <c r="BA35" s="126"/>
      <c r="BB35" s="126"/>
      <c r="BC35" s="27"/>
      <c r="BD35" s="127"/>
      <c r="BE35" s="126"/>
      <c r="BF35" s="126"/>
      <c r="BG35" s="27"/>
      <c r="BH35" s="127"/>
      <c r="BI35" s="126"/>
      <c r="BJ35" s="126"/>
      <c r="BK35" s="27"/>
      <c r="BL35" s="127"/>
      <c r="BM35" s="126"/>
      <c r="BN35" s="126"/>
      <c r="BO35" s="27"/>
      <c r="BP35" s="127"/>
      <c r="BQ35" s="126"/>
      <c r="BR35" s="126"/>
      <c r="BS35" s="27"/>
      <c r="BT35" s="127"/>
      <c r="BU35" s="126"/>
      <c r="BV35" s="126"/>
      <c r="BW35" s="27"/>
      <c r="BX35" s="127"/>
      <c r="BY35" s="126"/>
      <c r="BZ35" s="126"/>
      <c r="CA35" s="27"/>
      <c r="CB35" s="127"/>
      <c r="CC35" s="126"/>
      <c r="CD35" s="126"/>
      <c r="CE35" s="27"/>
      <c r="CF35" s="127"/>
      <c r="CG35" s="126"/>
      <c r="CH35" s="126"/>
      <c r="CI35" s="27"/>
      <c r="CJ35" s="127"/>
      <c r="CK35" s="126"/>
      <c r="CL35" s="126"/>
      <c r="CM35" s="27"/>
      <c r="CN35" s="127"/>
      <c r="CO35" s="126"/>
      <c r="CP35" s="126"/>
      <c r="CQ35" s="27"/>
      <c r="CR35" s="127"/>
      <c r="CS35" s="126"/>
      <c r="CT35" s="126"/>
      <c r="CU35" s="27"/>
      <c r="CV35" s="127"/>
      <c r="CW35" s="126"/>
      <c r="CX35" s="126"/>
      <c r="CY35" s="27"/>
      <c r="CZ35" s="127"/>
      <c r="DA35" s="126"/>
      <c r="DB35" s="126"/>
      <c r="DC35" s="27"/>
      <c r="DD35" s="127"/>
      <c r="DE35" s="126"/>
      <c r="DF35" s="126"/>
      <c r="DG35" s="27"/>
      <c r="DH35" s="127"/>
      <c r="DI35" s="126"/>
      <c r="DJ35" s="126"/>
      <c r="DK35" s="27"/>
      <c r="DL35" s="127"/>
      <c r="DM35" s="126"/>
      <c r="DN35" s="126"/>
      <c r="DO35" s="27"/>
      <c r="DP35" s="127"/>
      <c r="DQ35" s="126"/>
      <c r="DR35" s="126"/>
      <c r="DS35" s="27"/>
      <c r="DT35" s="127"/>
      <c r="DU35" s="126"/>
      <c r="DV35" s="126"/>
      <c r="DW35" s="27"/>
      <c r="DX35" s="127"/>
      <c r="DY35" s="126"/>
      <c r="DZ35" s="126"/>
      <c r="EA35" s="27"/>
      <c r="EB35" s="127"/>
      <c r="EC35" s="126"/>
      <c r="ED35" s="126"/>
      <c r="EE35" s="27"/>
      <c r="EF35" s="127"/>
      <c r="EG35" s="126"/>
      <c r="EH35" s="126"/>
      <c r="EI35" s="27"/>
      <c r="EJ35" s="127"/>
      <c r="EK35" s="126"/>
      <c r="EL35" s="126"/>
      <c r="EM35" s="27"/>
      <c r="EN35" s="127"/>
      <c r="EO35" s="126"/>
      <c r="EP35" s="126"/>
      <c r="EQ35" s="27"/>
      <c r="ER35" s="127"/>
      <c r="ES35" s="126"/>
      <c r="ET35" s="126"/>
      <c r="EU35" s="27"/>
      <c r="EV35" s="127"/>
      <c r="EW35" s="126"/>
      <c r="EX35" s="126"/>
      <c r="EY35" s="27"/>
      <c r="EZ35" s="127"/>
      <c r="FA35" s="126"/>
      <c r="FB35" s="126"/>
      <c r="FC35" s="27"/>
      <c r="FD35" s="127"/>
      <c r="FE35" s="126"/>
      <c r="FF35" s="126"/>
      <c r="FG35" s="27"/>
      <c r="FH35" s="127"/>
      <c r="FI35" s="126"/>
      <c r="FJ35" s="126"/>
      <c r="FK35" s="27"/>
      <c r="FL35" s="127"/>
      <c r="FM35" s="126"/>
      <c r="FN35" s="126"/>
      <c r="FO35" s="27"/>
      <c r="FP35" s="127"/>
      <c r="FQ35" s="126"/>
      <c r="FR35" s="126"/>
      <c r="FS35" s="27"/>
      <c r="FT35" s="127"/>
      <c r="FU35" s="126"/>
      <c r="FV35" s="126"/>
      <c r="FW35" s="27"/>
      <c r="FX35" s="127"/>
      <c r="FY35" s="126"/>
      <c r="FZ35" s="126"/>
      <c r="GA35" s="27"/>
      <c r="GB35" s="127"/>
      <c r="GC35" s="126"/>
      <c r="GD35" s="126"/>
      <c r="GE35" s="27"/>
      <c r="GF35" s="127"/>
      <c r="GG35" s="126"/>
      <c r="GH35" s="126"/>
      <c r="GI35" s="27"/>
      <c r="GJ35" s="127"/>
      <c r="GK35" s="126"/>
      <c r="GL35" s="126"/>
      <c r="GM35" s="27"/>
      <c r="GN35" s="127"/>
      <c r="GO35" s="126"/>
      <c r="GP35" s="126"/>
      <c r="GQ35" s="27"/>
      <c r="GR35" s="127"/>
      <c r="GS35" s="126"/>
      <c r="GT35" s="126"/>
      <c r="GU35" s="27"/>
      <c r="GV35" s="127"/>
      <c r="GW35" s="126"/>
      <c r="GX35" s="126"/>
      <c r="GY35" s="27"/>
      <c r="GZ35" s="127"/>
      <c r="HA35" s="126"/>
      <c r="HB35" s="126"/>
      <c r="HC35" s="27"/>
      <c r="HD35" s="127"/>
      <c r="HE35" s="126"/>
      <c r="HF35" s="126"/>
      <c r="HG35" s="27"/>
      <c r="HH35" s="127"/>
      <c r="HI35" s="126"/>
      <c r="HJ35" s="126"/>
      <c r="HK35" s="27"/>
      <c r="HL35" s="127"/>
      <c r="HM35" s="126"/>
      <c r="HN35" s="126"/>
      <c r="HO35" s="27"/>
      <c r="HP35" s="127"/>
      <c r="HQ35" s="126"/>
      <c r="HR35" s="126"/>
      <c r="HS35" s="27"/>
      <c r="HT35" s="127"/>
      <c r="HU35" s="126"/>
      <c r="HV35" s="126"/>
      <c r="HW35" s="27"/>
      <c r="HX35" s="127"/>
      <c r="HY35" s="126"/>
      <c r="HZ35" s="126"/>
      <c r="IA35" s="27"/>
      <c r="IB35" s="127"/>
      <c r="IC35" s="126"/>
      <c r="ID35" s="126"/>
      <c r="IE35" s="27"/>
    </row>
    <row r="36" spans="1:239" s="118" customFormat="1">
      <c r="A36" s="113" t="s">
        <v>40</v>
      </c>
      <c r="B36" s="2">
        <v>0</v>
      </c>
      <c r="C36" s="2">
        <v>0</v>
      </c>
      <c r="D36" s="2"/>
    </row>
    <row r="37" spans="1:239" s="118" customFormat="1">
      <c r="A37" s="122" t="s">
        <v>68</v>
      </c>
      <c r="B37" s="117">
        <v>0</v>
      </c>
      <c r="C37" s="117">
        <v>0</v>
      </c>
      <c r="D37" s="24">
        <v>0</v>
      </c>
    </row>
    <row r="38" spans="1:239" s="118" customFormat="1">
      <c r="A38" s="122" t="s">
        <v>42</v>
      </c>
      <c r="B38" s="117">
        <v>0</v>
      </c>
      <c r="C38" s="117">
        <v>0</v>
      </c>
      <c r="D38" s="24">
        <v>0</v>
      </c>
    </row>
    <row r="39" spans="1:239" s="118" customFormat="1">
      <c r="A39" s="122" t="s">
        <v>43</v>
      </c>
      <c r="B39" s="117">
        <v>0</v>
      </c>
      <c r="C39" s="117">
        <v>0</v>
      </c>
      <c r="D39" s="24">
        <v>0</v>
      </c>
    </row>
    <row r="40" spans="1:239" s="118" customFormat="1">
      <c r="A40" s="123" t="s">
        <v>44</v>
      </c>
      <c r="B40" s="124">
        <v>0</v>
      </c>
      <c r="C40" s="124">
        <v>0</v>
      </c>
      <c r="D40" s="26">
        <v>0</v>
      </c>
      <c r="E40" s="126"/>
      <c r="F40" s="126"/>
      <c r="G40" s="27"/>
      <c r="H40" s="127"/>
      <c r="I40" s="126"/>
      <c r="J40" s="126"/>
      <c r="K40" s="27"/>
      <c r="L40" s="127"/>
      <c r="M40" s="126"/>
      <c r="N40" s="126"/>
      <c r="O40" s="27"/>
      <c r="P40" s="127"/>
      <c r="Q40" s="126"/>
      <c r="R40" s="126"/>
      <c r="S40" s="27"/>
      <c r="T40" s="127"/>
      <c r="U40" s="126"/>
      <c r="V40" s="126"/>
      <c r="W40" s="27"/>
      <c r="X40" s="127"/>
      <c r="Y40" s="126"/>
      <c r="Z40" s="126"/>
      <c r="AA40" s="27"/>
      <c r="AB40" s="127"/>
      <c r="AC40" s="126"/>
      <c r="AD40" s="126"/>
      <c r="AE40" s="27"/>
      <c r="AF40" s="127"/>
      <c r="AG40" s="126"/>
      <c r="AH40" s="126"/>
      <c r="AI40" s="27"/>
      <c r="AJ40" s="127"/>
      <c r="AK40" s="126"/>
      <c r="AL40" s="126"/>
      <c r="AM40" s="27"/>
      <c r="AN40" s="127"/>
      <c r="AO40" s="126"/>
      <c r="AP40" s="126"/>
      <c r="AQ40" s="27"/>
      <c r="AR40" s="127"/>
      <c r="AS40" s="126"/>
      <c r="AT40" s="126"/>
      <c r="AU40" s="27"/>
      <c r="AV40" s="127"/>
      <c r="AW40" s="126"/>
      <c r="AX40" s="126"/>
      <c r="AY40" s="27"/>
      <c r="AZ40" s="127"/>
      <c r="BA40" s="126"/>
      <c r="BB40" s="126"/>
      <c r="BC40" s="27"/>
      <c r="BD40" s="127"/>
      <c r="BE40" s="126"/>
      <c r="BF40" s="126"/>
      <c r="BG40" s="27"/>
      <c r="BH40" s="127"/>
      <c r="BI40" s="126"/>
      <c r="BJ40" s="126"/>
      <c r="BK40" s="27"/>
      <c r="BL40" s="127"/>
      <c r="BM40" s="126"/>
      <c r="BN40" s="126"/>
      <c r="BO40" s="27"/>
      <c r="BP40" s="127"/>
      <c r="BQ40" s="126"/>
      <c r="BR40" s="126"/>
      <c r="BS40" s="27"/>
      <c r="BT40" s="127"/>
      <c r="BU40" s="126"/>
      <c r="BV40" s="126"/>
      <c r="BW40" s="27"/>
      <c r="BX40" s="127"/>
      <c r="BY40" s="126"/>
      <c r="BZ40" s="126"/>
      <c r="CA40" s="27"/>
      <c r="CB40" s="127"/>
      <c r="CC40" s="126"/>
      <c r="CD40" s="126"/>
      <c r="CE40" s="27"/>
      <c r="CF40" s="127"/>
      <c r="CG40" s="126"/>
      <c r="CH40" s="126"/>
      <c r="CI40" s="27"/>
      <c r="CJ40" s="127"/>
      <c r="CK40" s="126"/>
      <c r="CL40" s="126"/>
      <c r="CM40" s="27"/>
      <c r="CN40" s="127"/>
      <c r="CO40" s="126"/>
      <c r="CP40" s="126"/>
      <c r="CQ40" s="27"/>
      <c r="CR40" s="127"/>
      <c r="CS40" s="126"/>
      <c r="CT40" s="126"/>
      <c r="CU40" s="27"/>
      <c r="CV40" s="127"/>
      <c r="CW40" s="126"/>
      <c r="CX40" s="126"/>
      <c r="CY40" s="27"/>
      <c r="CZ40" s="127"/>
      <c r="DA40" s="126"/>
      <c r="DB40" s="126"/>
      <c r="DC40" s="27"/>
      <c r="DD40" s="127"/>
      <c r="DE40" s="126"/>
      <c r="DF40" s="126"/>
      <c r="DG40" s="27"/>
      <c r="DH40" s="127"/>
      <c r="DI40" s="126"/>
      <c r="DJ40" s="126"/>
      <c r="DK40" s="27"/>
      <c r="DL40" s="127"/>
      <c r="DM40" s="126"/>
      <c r="DN40" s="126"/>
      <c r="DO40" s="27"/>
      <c r="DP40" s="127"/>
      <c r="DQ40" s="126"/>
      <c r="DR40" s="126"/>
      <c r="DS40" s="27"/>
      <c r="DT40" s="127"/>
      <c r="DU40" s="126"/>
      <c r="DV40" s="126"/>
      <c r="DW40" s="27"/>
      <c r="DX40" s="127"/>
      <c r="DY40" s="126"/>
      <c r="DZ40" s="126"/>
      <c r="EA40" s="27"/>
      <c r="EB40" s="127"/>
      <c r="EC40" s="126"/>
      <c r="ED40" s="126"/>
      <c r="EE40" s="27"/>
      <c r="EF40" s="127"/>
      <c r="EG40" s="126"/>
      <c r="EH40" s="126"/>
      <c r="EI40" s="27"/>
      <c r="EJ40" s="127"/>
      <c r="EK40" s="126"/>
      <c r="EL40" s="126"/>
      <c r="EM40" s="27"/>
      <c r="EN40" s="127"/>
      <c r="EO40" s="126"/>
      <c r="EP40" s="126"/>
      <c r="EQ40" s="27"/>
      <c r="ER40" s="127"/>
      <c r="ES40" s="126"/>
      <c r="ET40" s="126"/>
      <c r="EU40" s="27"/>
      <c r="EV40" s="127"/>
      <c r="EW40" s="126"/>
      <c r="EX40" s="126"/>
      <c r="EY40" s="27"/>
      <c r="EZ40" s="127"/>
      <c r="FA40" s="126"/>
      <c r="FB40" s="126"/>
      <c r="FC40" s="27"/>
      <c r="FD40" s="127"/>
      <c r="FE40" s="126"/>
      <c r="FF40" s="126"/>
      <c r="FG40" s="27"/>
      <c r="FH40" s="127"/>
      <c r="FI40" s="126"/>
      <c r="FJ40" s="126"/>
      <c r="FK40" s="27"/>
      <c r="FL40" s="127"/>
      <c r="FM40" s="126"/>
      <c r="FN40" s="126"/>
      <c r="FO40" s="27"/>
      <c r="FP40" s="127"/>
      <c r="FQ40" s="126"/>
      <c r="FR40" s="126"/>
      <c r="FS40" s="27"/>
      <c r="FT40" s="127"/>
      <c r="FU40" s="126"/>
      <c r="FV40" s="126"/>
      <c r="FW40" s="27"/>
      <c r="FX40" s="127"/>
      <c r="FY40" s="126"/>
      <c r="FZ40" s="126"/>
      <c r="GA40" s="27"/>
      <c r="GB40" s="127"/>
      <c r="GC40" s="126"/>
      <c r="GD40" s="126"/>
      <c r="GE40" s="27"/>
      <c r="GF40" s="127"/>
      <c r="GG40" s="126"/>
      <c r="GH40" s="126"/>
      <c r="GI40" s="27"/>
      <c r="GJ40" s="127"/>
      <c r="GK40" s="126"/>
      <c r="GL40" s="126"/>
      <c r="GM40" s="27"/>
      <c r="GN40" s="127"/>
      <c r="GO40" s="126"/>
      <c r="GP40" s="126"/>
      <c r="GQ40" s="27"/>
      <c r="GR40" s="127"/>
      <c r="GS40" s="126"/>
      <c r="GT40" s="126"/>
      <c r="GU40" s="27"/>
      <c r="GV40" s="127"/>
      <c r="GW40" s="126"/>
      <c r="GX40" s="126"/>
      <c r="GY40" s="27"/>
      <c r="GZ40" s="127"/>
      <c r="HA40" s="126"/>
      <c r="HB40" s="126"/>
      <c r="HC40" s="27"/>
      <c r="HD40" s="127"/>
      <c r="HE40" s="126"/>
      <c r="HF40" s="126"/>
      <c r="HG40" s="27"/>
      <c r="HH40" s="127"/>
      <c r="HI40" s="126"/>
      <c r="HJ40" s="126"/>
      <c r="HK40" s="27"/>
      <c r="HL40" s="127"/>
      <c r="HM40" s="126"/>
      <c r="HN40" s="126"/>
      <c r="HO40" s="27"/>
      <c r="HP40" s="127"/>
      <c r="HQ40" s="126"/>
      <c r="HR40" s="126"/>
      <c r="HS40" s="27"/>
      <c r="HT40" s="127"/>
      <c r="HU40" s="126"/>
      <c r="HV40" s="126"/>
      <c r="HW40" s="27"/>
      <c r="HX40" s="127"/>
      <c r="HY40" s="126"/>
      <c r="HZ40" s="126"/>
      <c r="IA40" s="27"/>
      <c r="IB40" s="127"/>
      <c r="IC40" s="126"/>
      <c r="ID40" s="126"/>
      <c r="IE40" s="27"/>
    </row>
    <row r="41" spans="1:239" s="118" customFormat="1">
      <c r="A41" s="128" t="s">
        <v>45</v>
      </c>
      <c r="B41" s="129">
        <v>45.097499999999997</v>
      </c>
      <c r="C41" s="129">
        <v>0.02</v>
      </c>
      <c r="D41" s="28">
        <v>2.4737791953153791E-2</v>
      </c>
      <c r="E41" s="126"/>
      <c r="F41" s="127"/>
      <c r="G41" s="126"/>
      <c r="H41" s="126"/>
      <c r="I41" s="126"/>
      <c r="J41" s="127"/>
      <c r="K41" s="126"/>
      <c r="L41" s="126"/>
      <c r="M41" s="126"/>
      <c r="N41" s="127"/>
      <c r="O41" s="126"/>
      <c r="P41" s="126"/>
      <c r="Q41" s="126"/>
      <c r="R41" s="127"/>
      <c r="S41" s="126"/>
      <c r="T41" s="126"/>
      <c r="U41" s="126"/>
      <c r="V41" s="127"/>
      <c r="W41" s="126"/>
      <c r="X41" s="126"/>
      <c r="Y41" s="126"/>
      <c r="Z41" s="127"/>
      <c r="AA41" s="126"/>
      <c r="AB41" s="126"/>
      <c r="AC41" s="126"/>
      <c r="AD41" s="127"/>
      <c r="AE41" s="126"/>
      <c r="AF41" s="126"/>
      <c r="AG41" s="126"/>
      <c r="AH41" s="127"/>
      <c r="AI41" s="126"/>
      <c r="AJ41" s="126"/>
      <c r="AK41" s="126"/>
      <c r="AL41" s="127"/>
      <c r="AM41" s="126"/>
      <c r="AN41" s="126"/>
      <c r="AO41" s="126"/>
      <c r="AP41" s="127"/>
      <c r="AQ41" s="126"/>
      <c r="AR41" s="126"/>
      <c r="AS41" s="126"/>
      <c r="AT41" s="127"/>
      <c r="AU41" s="126"/>
      <c r="AV41" s="126"/>
      <c r="AW41" s="126"/>
      <c r="AX41" s="127"/>
      <c r="AY41" s="126"/>
      <c r="AZ41" s="126"/>
      <c r="BA41" s="126"/>
      <c r="BB41" s="127"/>
      <c r="BC41" s="126"/>
      <c r="BD41" s="126"/>
      <c r="BE41" s="126"/>
      <c r="BF41" s="127"/>
      <c r="BG41" s="126"/>
      <c r="BH41" s="126"/>
      <c r="BI41" s="126"/>
      <c r="BJ41" s="127"/>
      <c r="BK41" s="126"/>
      <c r="BL41" s="126"/>
      <c r="BM41" s="126"/>
      <c r="BN41" s="127"/>
      <c r="BO41" s="126"/>
      <c r="BP41" s="126"/>
      <c r="BQ41" s="126"/>
      <c r="BR41" s="127"/>
      <c r="BS41" s="126"/>
      <c r="BT41" s="126"/>
      <c r="BU41" s="126"/>
      <c r="BV41" s="127"/>
      <c r="BW41" s="126"/>
      <c r="BX41" s="126"/>
      <c r="BY41" s="126"/>
      <c r="BZ41" s="127"/>
      <c r="CA41" s="126"/>
      <c r="CB41" s="126"/>
      <c r="CC41" s="126"/>
      <c r="CD41" s="127"/>
      <c r="CE41" s="126"/>
      <c r="CF41" s="126"/>
      <c r="CG41" s="126"/>
      <c r="CH41" s="127"/>
      <c r="CI41" s="126"/>
      <c r="CJ41" s="126"/>
      <c r="CK41" s="126"/>
      <c r="CL41" s="127"/>
      <c r="CM41" s="126"/>
      <c r="CN41" s="126"/>
      <c r="CO41" s="126"/>
      <c r="CP41" s="127"/>
      <c r="CQ41" s="126"/>
      <c r="CR41" s="126"/>
      <c r="CS41" s="126"/>
      <c r="CT41" s="127"/>
      <c r="CU41" s="126"/>
      <c r="CV41" s="126"/>
      <c r="CW41" s="126"/>
      <c r="CX41" s="127"/>
      <c r="CY41" s="126"/>
      <c r="CZ41" s="126"/>
      <c r="DA41" s="126"/>
      <c r="DB41" s="127"/>
      <c r="DC41" s="126"/>
      <c r="DD41" s="126"/>
      <c r="DE41" s="126"/>
      <c r="DF41" s="127"/>
      <c r="DG41" s="126"/>
      <c r="DH41" s="126"/>
      <c r="DI41" s="126"/>
      <c r="DJ41" s="127"/>
      <c r="DK41" s="126"/>
      <c r="DL41" s="126"/>
      <c r="DM41" s="126"/>
      <c r="DN41" s="127"/>
      <c r="DO41" s="126"/>
      <c r="DP41" s="126"/>
      <c r="DQ41" s="126"/>
      <c r="DR41" s="127"/>
      <c r="DS41" s="126"/>
      <c r="DT41" s="126"/>
      <c r="DU41" s="126"/>
      <c r="DV41" s="127"/>
      <c r="DW41" s="126"/>
      <c r="DX41" s="126"/>
      <c r="DY41" s="126"/>
      <c r="DZ41" s="127"/>
      <c r="EA41" s="126"/>
      <c r="EB41" s="126"/>
      <c r="EC41" s="126"/>
      <c r="ED41" s="127"/>
      <c r="EE41" s="126"/>
      <c r="EF41" s="126"/>
      <c r="EG41" s="126"/>
      <c r="EH41" s="127"/>
      <c r="EI41" s="126"/>
      <c r="EJ41" s="126"/>
      <c r="EK41" s="126"/>
      <c r="EL41" s="127"/>
      <c r="EM41" s="126"/>
      <c r="EN41" s="126"/>
      <c r="EO41" s="126"/>
      <c r="EP41" s="127"/>
      <c r="EQ41" s="126"/>
      <c r="ER41" s="126"/>
      <c r="ES41" s="126"/>
      <c r="ET41" s="127"/>
      <c r="EU41" s="126"/>
      <c r="EV41" s="126"/>
      <c r="EW41" s="126"/>
      <c r="EX41" s="127"/>
      <c r="EY41" s="126"/>
      <c r="EZ41" s="126"/>
      <c r="FA41" s="126"/>
      <c r="FB41" s="127"/>
      <c r="FC41" s="126"/>
      <c r="FD41" s="126"/>
      <c r="FE41" s="126"/>
      <c r="FF41" s="127"/>
      <c r="FG41" s="126"/>
      <c r="FH41" s="126"/>
      <c r="FI41" s="126"/>
      <c r="FJ41" s="127"/>
      <c r="FK41" s="126"/>
      <c r="FL41" s="126"/>
      <c r="FM41" s="126"/>
      <c r="FN41" s="127"/>
      <c r="FO41" s="126"/>
      <c r="FP41" s="126"/>
      <c r="FQ41" s="126"/>
      <c r="FR41" s="127"/>
      <c r="FS41" s="126"/>
      <c r="FT41" s="126"/>
      <c r="FU41" s="126"/>
      <c r="FV41" s="127"/>
      <c r="FW41" s="126"/>
      <c r="FX41" s="126"/>
      <c r="FY41" s="126"/>
      <c r="FZ41" s="127"/>
      <c r="GA41" s="126"/>
      <c r="GB41" s="126"/>
      <c r="GC41" s="126"/>
      <c r="GD41" s="127"/>
      <c r="GE41" s="126"/>
      <c r="GF41" s="126"/>
      <c r="GG41" s="126"/>
      <c r="GH41" s="127"/>
      <c r="GI41" s="126"/>
      <c r="GJ41" s="126"/>
      <c r="GK41" s="126"/>
      <c r="GL41" s="127"/>
      <c r="GM41" s="126"/>
      <c r="GN41" s="126"/>
      <c r="GO41" s="126"/>
      <c r="GP41" s="127"/>
      <c r="GQ41" s="126"/>
      <c r="GR41" s="126"/>
      <c r="GS41" s="126"/>
      <c r="GT41" s="127"/>
      <c r="GU41" s="126"/>
      <c r="GV41" s="126"/>
      <c r="GW41" s="126"/>
      <c r="GX41" s="127"/>
      <c r="GY41" s="126"/>
      <c r="GZ41" s="126"/>
      <c r="HA41" s="126"/>
      <c r="HB41" s="127"/>
      <c r="HC41" s="126"/>
      <c r="HD41" s="126"/>
      <c r="HE41" s="126"/>
      <c r="HF41" s="127"/>
      <c r="HG41" s="126"/>
      <c r="HH41" s="126"/>
      <c r="HI41" s="126"/>
      <c r="HJ41" s="127"/>
      <c r="HK41" s="126"/>
      <c r="HL41" s="126"/>
      <c r="HM41" s="126"/>
      <c r="HN41" s="127"/>
      <c r="HO41" s="126"/>
      <c r="HP41" s="126"/>
      <c r="HQ41" s="126"/>
      <c r="HR41" s="127"/>
      <c r="HS41" s="126"/>
      <c r="HT41" s="126"/>
      <c r="HU41" s="126"/>
      <c r="HV41" s="127"/>
      <c r="HW41" s="126"/>
      <c r="HX41" s="126"/>
      <c r="HY41" s="126"/>
      <c r="HZ41" s="127"/>
      <c r="IA41" s="126"/>
      <c r="IB41" s="126"/>
      <c r="IC41" s="126"/>
    </row>
    <row r="42" spans="1:239" s="125" customFormat="1" ht="13.5" thickBot="1">
      <c r="A42" s="130" t="s">
        <v>46</v>
      </c>
      <c r="B42" s="131">
        <v>1823.0204249999999</v>
      </c>
      <c r="C42" s="131">
        <v>0.71060000000000012</v>
      </c>
      <c r="D42" s="132">
        <v>1</v>
      </c>
    </row>
    <row r="43" spans="1:239" s="118" customFormat="1" ht="13.5" thickBot="1">
      <c r="A43" s="139"/>
      <c r="B43" s="140"/>
      <c r="C43" s="140"/>
      <c r="D43" s="141"/>
    </row>
    <row r="44" spans="1:239" s="118" customFormat="1" ht="13.5" thickBot="1">
      <c r="A44" s="142" t="s">
        <v>47</v>
      </c>
      <c r="B44" s="143">
        <v>1436.57</v>
      </c>
      <c r="C44" s="143">
        <v>0.52</v>
      </c>
      <c r="D44" s="144">
        <v>1</v>
      </c>
    </row>
    <row r="45" spans="1:239" s="118" customFormat="1">
      <c r="A45" s="145" t="s">
        <v>48</v>
      </c>
      <c r="B45" s="146">
        <v>0</v>
      </c>
      <c r="C45" s="146">
        <v>0</v>
      </c>
      <c r="D45" s="147">
        <v>0</v>
      </c>
    </row>
    <row r="46" spans="1:239" s="118" customFormat="1">
      <c r="A46" s="123" t="s">
        <v>49</v>
      </c>
      <c r="B46" s="124">
        <v>76.569999999999993</v>
      </c>
      <c r="C46" s="124">
        <v>0.03</v>
      </c>
      <c r="D46" s="26">
        <v>5.3300570107965496E-2</v>
      </c>
      <c r="E46" s="126"/>
      <c r="F46" s="126"/>
      <c r="G46" s="27"/>
      <c r="H46" s="127"/>
      <c r="I46" s="126"/>
      <c r="J46" s="126"/>
      <c r="K46" s="27"/>
      <c r="L46" s="127"/>
      <c r="M46" s="126"/>
      <c r="N46" s="126"/>
      <c r="O46" s="27"/>
      <c r="P46" s="127"/>
      <c r="Q46" s="126"/>
      <c r="R46" s="126"/>
      <c r="S46" s="27"/>
      <c r="T46" s="127"/>
      <c r="U46" s="126"/>
      <c r="V46" s="126"/>
      <c r="W46" s="27"/>
      <c r="X46" s="127"/>
      <c r="Y46" s="126"/>
      <c r="Z46" s="126"/>
      <c r="AA46" s="27"/>
      <c r="AB46" s="127"/>
      <c r="AC46" s="126"/>
      <c r="AD46" s="126"/>
      <c r="AE46" s="27"/>
      <c r="AF46" s="127"/>
      <c r="AG46" s="126"/>
      <c r="AH46" s="126"/>
      <c r="AI46" s="27"/>
      <c r="AJ46" s="127"/>
      <c r="AK46" s="126"/>
      <c r="AL46" s="126"/>
      <c r="AM46" s="27"/>
      <c r="AN46" s="127"/>
      <c r="AO46" s="126"/>
      <c r="AP46" s="126"/>
      <c r="AQ46" s="27"/>
      <c r="AR46" s="127"/>
      <c r="AS46" s="126"/>
      <c r="AT46" s="126"/>
      <c r="AU46" s="27"/>
      <c r="AV46" s="127"/>
      <c r="AW46" s="126"/>
      <c r="AX46" s="126"/>
      <c r="AY46" s="27"/>
      <c r="AZ46" s="127"/>
      <c r="BA46" s="126"/>
      <c r="BB46" s="126"/>
      <c r="BC46" s="27"/>
      <c r="BD46" s="127"/>
      <c r="BE46" s="126"/>
      <c r="BF46" s="126"/>
      <c r="BG46" s="27"/>
      <c r="BH46" s="127"/>
      <c r="BI46" s="126"/>
      <c r="BJ46" s="126"/>
      <c r="BK46" s="27"/>
      <c r="BL46" s="127"/>
      <c r="BM46" s="126"/>
      <c r="BN46" s="126"/>
      <c r="BO46" s="27"/>
      <c r="BP46" s="127"/>
      <c r="BQ46" s="126"/>
      <c r="BR46" s="126"/>
      <c r="BS46" s="27"/>
      <c r="BT46" s="127"/>
      <c r="BU46" s="126"/>
      <c r="BV46" s="126"/>
      <c r="BW46" s="27"/>
      <c r="BX46" s="127"/>
      <c r="BY46" s="126"/>
      <c r="BZ46" s="126"/>
      <c r="CA46" s="27"/>
      <c r="CB46" s="127"/>
      <c r="CC46" s="126"/>
      <c r="CD46" s="126"/>
      <c r="CE46" s="27"/>
      <c r="CF46" s="127"/>
      <c r="CG46" s="126"/>
      <c r="CH46" s="126"/>
      <c r="CI46" s="27"/>
      <c r="CJ46" s="127"/>
      <c r="CK46" s="126"/>
      <c r="CL46" s="126"/>
      <c r="CM46" s="27"/>
      <c r="CN46" s="127"/>
      <c r="CO46" s="126"/>
      <c r="CP46" s="126"/>
      <c r="CQ46" s="27"/>
      <c r="CR46" s="127"/>
      <c r="CS46" s="126"/>
      <c r="CT46" s="126"/>
      <c r="CU46" s="27"/>
      <c r="CV46" s="127"/>
      <c r="CW46" s="126"/>
      <c r="CX46" s="126"/>
      <c r="CY46" s="27"/>
      <c r="CZ46" s="127"/>
      <c r="DA46" s="126"/>
      <c r="DB46" s="126"/>
      <c r="DC46" s="27"/>
      <c r="DD46" s="127"/>
      <c r="DE46" s="126"/>
      <c r="DF46" s="126"/>
      <c r="DG46" s="27"/>
      <c r="DH46" s="127"/>
      <c r="DI46" s="126"/>
      <c r="DJ46" s="126"/>
      <c r="DK46" s="27"/>
      <c r="DL46" s="127"/>
      <c r="DM46" s="126"/>
      <c r="DN46" s="126"/>
      <c r="DO46" s="27"/>
      <c r="DP46" s="127"/>
      <c r="DQ46" s="126"/>
      <c r="DR46" s="126"/>
      <c r="DS46" s="27"/>
      <c r="DT46" s="127"/>
      <c r="DU46" s="126"/>
      <c r="DV46" s="126"/>
      <c r="DW46" s="27"/>
      <c r="DX46" s="127"/>
      <c r="DY46" s="126"/>
      <c r="DZ46" s="126"/>
      <c r="EA46" s="27"/>
      <c r="EB46" s="127"/>
      <c r="EC46" s="126"/>
      <c r="ED46" s="126"/>
      <c r="EE46" s="27"/>
      <c r="EF46" s="127"/>
      <c r="EG46" s="126"/>
      <c r="EH46" s="126"/>
      <c r="EI46" s="27"/>
      <c r="EJ46" s="127"/>
      <c r="EK46" s="126"/>
      <c r="EL46" s="126"/>
      <c r="EM46" s="27"/>
      <c r="EN46" s="127"/>
      <c r="EO46" s="126"/>
      <c r="EP46" s="126"/>
      <c r="EQ46" s="27"/>
      <c r="ER46" s="127"/>
      <c r="ES46" s="126"/>
      <c r="ET46" s="126"/>
      <c r="EU46" s="27"/>
      <c r="EV46" s="127"/>
      <c r="EW46" s="126"/>
      <c r="EX46" s="126"/>
      <c r="EY46" s="27"/>
      <c r="EZ46" s="127"/>
      <c r="FA46" s="126"/>
      <c r="FB46" s="126"/>
      <c r="FC46" s="27"/>
      <c r="FD46" s="127"/>
      <c r="FE46" s="126"/>
      <c r="FF46" s="126"/>
      <c r="FG46" s="27"/>
      <c r="FH46" s="127"/>
      <c r="FI46" s="126"/>
      <c r="FJ46" s="126"/>
      <c r="FK46" s="27"/>
      <c r="FL46" s="127"/>
      <c r="FM46" s="126"/>
      <c r="FN46" s="126"/>
      <c r="FO46" s="27"/>
      <c r="FP46" s="127"/>
      <c r="FQ46" s="126"/>
      <c r="FR46" s="126"/>
      <c r="FS46" s="27"/>
      <c r="FT46" s="127"/>
      <c r="FU46" s="126"/>
      <c r="FV46" s="126"/>
      <c r="FW46" s="27"/>
      <c r="FX46" s="127"/>
      <c r="FY46" s="126"/>
      <c r="FZ46" s="126"/>
      <c r="GA46" s="27"/>
      <c r="GB46" s="127"/>
      <c r="GC46" s="126"/>
      <c r="GD46" s="126"/>
      <c r="GE46" s="27"/>
      <c r="GF46" s="127"/>
      <c r="GG46" s="126"/>
      <c r="GH46" s="126"/>
      <c r="GI46" s="27"/>
      <c r="GJ46" s="127"/>
      <c r="GK46" s="126"/>
      <c r="GL46" s="126"/>
      <c r="GM46" s="27"/>
      <c r="GN46" s="127"/>
      <c r="GO46" s="126"/>
      <c r="GP46" s="126"/>
      <c r="GQ46" s="27"/>
      <c r="GR46" s="127"/>
      <c r="GS46" s="126"/>
      <c r="GT46" s="126"/>
      <c r="GU46" s="27"/>
      <c r="GV46" s="127"/>
      <c r="GW46" s="126"/>
      <c r="GX46" s="126"/>
      <c r="GY46" s="27"/>
      <c r="GZ46" s="127"/>
      <c r="HA46" s="126"/>
      <c r="HB46" s="126"/>
      <c r="HC46" s="27"/>
      <c r="HD46" s="127"/>
      <c r="HE46" s="126"/>
      <c r="HF46" s="126"/>
      <c r="HG46" s="27"/>
      <c r="HH46" s="127"/>
      <c r="HI46" s="126"/>
      <c r="HJ46" s="126"/>
      <c r="HK46" s="27"/>
      <c r="HL46" s="127"/>
      <c r="HM46" s="126"/>
      <c r="HN46" s="126"/>
      <c r="HO46" s="27"/>
      <c r="HP46" s="127"/>
      <c r="HQ46" s="126"/>
      <c r="HR46" s="126"/>
      <c r="HS46" s="27"/>
      <c r="HT46" s="127"/>
      <c r="HU46" s="126"/>
      <c r="HV46" s="126"/>
      <c r="HW46" s="27"/>
      <c r="HX46" s="127"/>
      <c r="HY46" s="126"/>
      <c r="HZ46" s="126"/>
      <c r="IA46" s="27"/>
      <c r="IB46" s="127"/>
      <c r="IC46" s="126"/>
      <c r="ID46" s="126"/>
      <c r="IE46" s="27"/>
    </row>
    <row r="47" spans="1:239" s="19" customFormat="1" ht="13.5" thickBot="1">
      <c r="A47" s="148" t="s">
        <v>50</v>
      </c>
      <c r="B47" s="149">
        <v>1360</v>
      </c>
      <c r="C47" s="149">
        <v>0.49</v>
      </c>
      <c r="D47" s="150">
        <v>0.94669942989203459</v>
      </c>
    </row>
    <row r="48" spans="1:239">
      <c r="A48" s="133" t="s">
        <v>307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339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">
        <v>331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213</v>
      </c>
    </row>
    <row r="7" spans="1:4">
      <c r="A7" s="6"/>
      <c r="B7" s="111" t="s">
        <v>5</v>
      </c>
      <c r="C7" s="8" t="s">
        <v>313</v>
      </c>
      <c r="D7" s="112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57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327</v>
      </c>
      <c r="B11" s="117">
        <v>1550</v>
      </c>
      <c r="C11" s="117">
        <v>0.55000000000000004</v>
      </c>
      <c r="D11" s="24">
        <v>0.76637050525707306</v>
      </c>
    </row>
    <row r="12" spans="1:4">
      <c r="A12" s="110" t="s">
        <v>304</v>
      </c>
      <c r="B12" s="117"/>
      <c r="C12" s="117"/>
      <c r="D12" s="24">
        <v>0</v>
      </c>
    </row>
    <row r="13" spans="1:4">
      <c r="A13" s="110" t="s">
        <v>328</v>
      </c>
      <c r="B13" s="117">
        <v>86.07</v>
      </c>
      <c r="C13" s="117">
        <v>0.03</v>
      </c>
      <c r="D13" s="24">
        <v>4.2555812508049205E-2</v>
      </c>
    </row>
    <row r="14" spans="1:4">
      <c r="A14" s="110" t="s">
        <v>329</v>
      </c>
      <c r="B14" s="117">
        <v>170</v>
      </c>
      <c r="C14" s="117">
        <v>0.06</v>
      </c>
      <c r="D14" s="24">
        <v>8.4053539286259624E-2</v>
      </c>
    </row>
    <row r="15" spans="1:4" s="118" customFormat="1">
      <c r="A15" s="110" t="s">
        <v>330</v>
      </c>
      <c r="B15" s="117">
        <v>1.3529250000000002</v>
      </c>
      <c r="C15" s="117">
        <v>5.9999999999999995E-4</v>
      </c>
      <c r="D15" s="24">
        <v>6.6893020375801652E-4</v>
      </c>
    </row>
    <row r="16" spans="1:4">
      <c r="A16" s="119" t="s">
        <v>219</v>
      </c>
      <c r="B16" s="120">
        <v>1807.4229249999999</v>
      </c>
      <c r="C16" s="120">
        <v>0.64060000000000017</v>
      </c>
      <c r="D16" s="25">
        <v>0.89297985705138183</v>
      </c>
    </row>
    <row r="17" spans="1:4">
      <c r="A17" s="121" t="s">
        <v>206</v>
      </c>
    </row>
    <row r="18" spans="1:4">
      <c r="A18" s="122" t="s">
        <v>20</v>
      </c>
      <c r="B18" s="117">
        <v>0</v>
      </c>
      <c r="C18" s="117">
        <v>0</v>
      </c>
      <c r="D18" s="24">
        <v>0</v>
      </c>
    </row>
    <row r="19" spans="1:4">
      <c r="A19" s="122" t="s">
        <v>21</v>
      </c>
      <c r="B19" s="117">
        <v>0</v>
      </c>
      <c r="C19" s="117">
        <v>0</v>
      </c>
      <c r="D19" s="24">
        <v>0</v>
      </c>
    </row>
    <row r="20" spans="1:4">
      <c r="A20" s="122" t="s">
        <v>61</v>
      </c>
      <c r="B20" s="117">
        <v>170</v>
      </c>
      <c r="C20" s="117">
        <v>0.11</v>
      </c>
      <c r="D20" s="24">
        <v>8.4053539286259624E-2</v>
      </c>
    </row>
    <row r="21" spans="1:4">
      <c r="A21" s="122" t="s">
        <v>62</v>
      </c>
      <c r="B21" s="117">
        <v>0</v>
      </c>
      <c r="C21" s="117">
        <v>0</v>
      </c>
      <c r="D21" s="24">
        <v>0</v>
      </c>
    </row>
    <row r="22" spans="1:4">
      <c r="A22" s="122" t="s">
        <v>63</v>
      </c>
      <c r="B22" s="117">
        <v>0</v>
      </c>
      <c r="C22" s="117">
        <v>0</v>
      </c>
      <c r="D22" s="24">
        <v>0</v>
      </c>
    </row>
    <row r="23" spans="1:4">
      <c r="A23" s="122" t="s">
        <v>64</v>
      </c>
      <c r="B23" s="117">
        <v>0</v>
      </c>
      <c r="C23" s="117">
        <v>0</v>
      </c>
      <c r="D23" s="24">
        <v>0</v>
      </c>
    </row>
    <row r="24" spans="1:4">
      <c r="A24" s="122" t="s">
        <v>65</v>
      </c>
      <c r="B24" s="117">
        <v>0</v>
      </c>
      <c r="C24" s="117">
        <v>0</v>
      </c>
      <c r="D24" s="24">
        <v>0</v>
      </c>
    </row>
    <row r="25" spans="1:4">
      <c r="A25" s="122" t="s">
        <v>66</v>
      </c>
      <c r="B25" s="117">
        <v>0</v>
      </c>
      <c r="C25" s="117">
        <v>0</v>
      </c>
      <c r="D25" s="24">
        <v>0</v>
      </c>
    </row>
    <row r="26" spans="1:4">
      <c r="A26" s="123" t="s">
        <v>207</v>
      </c>
      <c r="B26" s="124">
        <v>170</v>
      </c>
      <c r="C26" s="124">
        <v>0.11</v>
      </c>
      <c r="D26" s="26">
        <v>8.4053539286259624E-2</v>
      </c>
    </row>
    <row r="27" spans="1:4" s="118" customFormat="1">
      <c r="A27" s="113" t="s">
        <v>30</v>
      </c>
      <c r="B27" s="2"/>
      <c r="C27" s="2"/>
      <c r="D27" s="2"/>
    </row>
    <row r="28" spans="1:4" s="118" customFormat="1">
      <c r="A28" s="122" t="s">
        <v>31</v>
      </c>
      <c r="B28" s="117">
        <v>0</v>
      </c>
      <c r="C28" s="117">
        <v>0</v>
      </c>
      <c r="D28" s="24">
        <v>0</v>
      </c>
    </row>
    <row r="29" spans="1:4" s="118" customFormat="1">
      <c r="A29" s="110" t="s">
        <v>32</v>
      </c>
      <c r="B29" s="117">
        <v>0</v>
      </c>
      <c r="C29" s="117">
        <v>0</v>
      </c>
      <c r="D29" s="24">
        <v>0</v>
      </c>
    </row>
    <row r="30" spans="1:4" s="125" customFormat="1">
      <c r="A30" s="119" t="s">
        <v>33</v>
      </c>
      <c r="B30" s="120">
        <v>1977.4229249999999</v>
      </c>
      <c r="C30" s="120">
        <v>0.75060000000000016</v>
      </c>
      <c r="D30" s="25">
        <v>0.97703339633764141</v>
      </c>
    </row>
    <row r="31" spans="1:4" s="118" customFormat="1">
      <c r="A31" s="113" t="s">
        <v>34</v>
      </c>
      <c r="B31" s="2"/>
      <c r="C31" s="2"/>
      <c r="D31" s="2"/>
    </row>
    <row r="32" spans="1:4" s="118" customFormat="1">
      <c r="A32" s="110" t="s">
        <v>35</v>
      </c>
      <c r="B32" s="117">
        <v>0</v>
      </c>
      <c r="C32" s="117">
        <v>0</v>
      </c>
      <c r="D32" s="24">
        <v>0</v>
      </c>
    </row>
    <row r="33" spans="1:244" s="118" customFormat="1">
      <c r="A33" s="110" t="s">
        <v>36</v>
      </c>
      <c r="B33" s="117">
        <v>0</v>
      </c>
      <c r="C33" s="117">
        <v>0</v>
      </c>
      <c r="D33" s="24">
        <v>0</v>
      </c>
    </row>
    <row r="34" spans="1:244" s="118" customFormat="1">
      <c r="A34" s="122" t="s">
        <v>37</v>
      </c>
      <c r="B34" s="117">
        <v>0</v>
      </c>
      <c r="C34" s="117">
        <v>0</v>
      </c>
      <c r="D34" s="24">
        <v>0</v>
      </c>
    </row>
    <row r="35" spans="1:244" s="118" customFormat="1">
      <c r="A35" s="122" t="s">
        <v>67</v>
      </c>
      <c r="B35" s="117">
        <v>45.097499999999997</v>
      </c>
      <c r="C35" s="117">
        <v>0.02</v>
      </c>
      <c r="D35" s="24">
        <v>2.229767345860055E-2</v>
      </c>
    </row>
    <row r="36" spans="1:244" s="118" customFormat="1">
      <c r="A36" s="123" t="s">
        <v>39</v>
      </c>
      <c r="B36" s="124">
        <v>45.097499999999997</v>
      </c>
      <c r="C36" s="124">
        <v>0.02</v>
      </c>
      <c r="D36" s="26">
        <v>2.229767345860055E-2</v>
      </c>
      <c r="E36" s="127"/>
      <c r="F36" s="126"/>
      <c r="G36" s="126"/>
      <c r="H36" s="27"/>
      <c r="I36" s="127"/>
      <c r="J36" s="126"/>
      <c r="K36" s="126"/>
      <c r="L36" s="27"/>
      <c r="M36" s="127"/>
      <c r="N36" s="126"/>
      <c r="O36" s="126"/>
      <c r="P36" s="27"/>
      <c r="Q36" s="127"/>
      <c r="R36" s="126"/>
      <c r="S36" s="126"/>
      <c r="T36" s="27"/>
      <c r="U36" s="127"/>
      <c r="V36" s="126"/>
      <c r="W36" s="126"/>
      <c r="X36" s="27"/>
      <c r="Y36" s="127"/>
      <c r="Z36" s="126"/>
      <c r="AA36" s="126"/>
      <c r="AB36" s="27"/>
      <c r="AC36" s="127"/>
      <c r="AD36" s="126"/>
      <c r="AE36" s="126"/>
      <c r="AF36" s="27"/>
      <c r="AG36" s="127"/>
      <c r="AH36" s="126"/>
      <c r="AI36" s="126"/>
      <c r="AJ36" s="27"/>
      <c r="AK36" s="127"/>
      <c r="AL36" s="126"/>
      <c r="AM36" s="126"/>
      <c r="AN36" s="27"/>
      <c r="AO36" s="127"/>
      <c r="AP36" s="126"/>
      <c r="AQ36" s="126"/>
      <c r="AR36" s="27"/>
      <c r="AS36" s="127"/>
      <c r="AT36" s="126"/>
      <c r="AU36" s="126"/>
      <c r="AV36" s="27"/>
      <c r="AW36" s="127"/>
      <c r="AX36" s="126"/>
      <c r="AY36" s="126"/>
      <c r="AZ36" s="27"/>
      <c r="BA36" s="127"/>
      <c r="BB36" s="126"/>
      <c r="BC36" s="126"/>
      <c r="BD36" s="27"/>
      <c r="BE36" s="127"/>
      <c r="BF36" s="126"/>
      <c r="BG36" s="126"/>
      <c r="BH36" s="27"/>
      <c r="BI36" s="127"/>
      <c r="BJ36" s="126"/>
      <c r="BK36" s="126"/>
      <c r="BL36" s="27"/>
      <c r="BM36" s="127"/>
      <c r="BN36" s="126"/>
      <c r="BO36" s="126"/>
      <c r="BP36" s="27"/>
      <c r="BQ36" s="127"/>
      <c r="BR36" s="126"/>
      <c r="BS36" s="126"/>
      <c r="BT36" s="27"/>
      <c r="BU36" s="127"/>
      <c r="BV36" s="126"/>
      <c r="BW36" s="126"/>
      <c r="BX36" s="27"/>
      <c r="BY36" s="127"/>
      <c r="BZ36" s="126"/>
      <c r="CA36" s="126"/>
      <c r="CB36" s="27"/>
      <c r="CC36" s="127"/>
      <c r="CD36" s="126"/>
      <c r="CE36" s="126"/>
      <c r="CF36" s="27"/>
      <c r="CG36" s="127"/>
      <c r="CH36" s="126"/>
      <c r="CI36" s="126"/>
      <c r="CJ36" s="27"/>
      <c r="CK36" s="127"/>
      <c r="CL36" s="126"/>
      <c r="CM36" s="126"/>
      <c r="CN36" s="27"/>
      <c r="CO36" s="127"/>
      <c r="CP36" s="126"/>
      <c r="CQ36" s="126"/>
      <c r="CR36" s="27"/>
      <c r="CS36" s="127"/>
      <c r="CT36" s="126"/>
      <c r="CU36" s="126"/>
      <c r="CV36" s="27"/>
      <c r="CW36" s="127"/>
      <c r="CX36" s="126"/>
      <c r="CY36" s="126"/>
      <c r="CZ36" s="27"/>
      <c r="DA36" s="127"/>
      <c r="DB36" s="126"/>
      <c r="DC36" s="126"/>
      <c r="DD36" s="27"/>
      <c r="DE36" s="127"/>
      <c r="DF36" s="126"/>
      <c r="DG36" s="126"/>
      <c r="DH36" s="27"/>
      <c r="DI36" s="127"/>
      <c r="DJ36" s="126"/>
      <c r="DK36" s="126"/>
      <c r="DL36" s="27"/>
      <c r="DM36" s="127"/>
      <c r="DN36" s="126"/>
      <c r="DO36" s="126"/>
      <c r="DP36" s="27"/>
      <c r="DQ36" s="127"/>
      <c r="DR36" s="126"/>
      <c r="DS36" s="126"/>
      <c r="DT36" s="27"/>
      <c r="DU36" s="127"/>
      <c r="DV36" s="126"/>
      <c r="DW36" s="126"/>
      <c r="DX36" s="27"/>
      <c r="DY36" s="127"/>
      <c r="DZ36" s="126"/>
      <c r="EA36" s="126"/>
      <c r="EB36" s="27"/>
      <c r="EC36" s="127"/>
      <c r="ED36" s="126"/>
      <c r="EE36" s="126"/>
      <c r="EF36" s="27"/>
      <c r="EG36" s="127"/>
      <c r="EH36" s="126"/>
      <c r="EI36" s="126"/>
      <c r="EJ36" s="27"/>
      <c r="EK36" s="127"/>
      <c r="EL36" s="126"/>
      <c r="EM36" s="126"/>
      <c r="EN36" s="27"/>
      <c r="EO36" s="127"/>
      <c r="EP36" s="126"/>
      <c r="EQ36" s="126"/>
      <c r="ER36" s="27"/>
      <c r="ES36" s="127"/>
      <c r="ET36" s="126"/>
      <c r="EU36" s="126"/>
      <c r="EV36" s="27"/>
      <c r="EW36" s="127"/>
      <c r="EX36" s="126"/>
      <c r="EY36" s="126"/>
      <c r="EZ36" s="27"/>
      <c r="FA36" s="127"/>
      <c r="FB36" s="126"/>
      <c r="FC36" s="126"/>
      <c r="FD36" s="27"/>
      <c r="FE36" s="127"/>
      <c r="FF36" s="126"/>
      <c r="FG36" s="126"/>
      <c r="FH36" s="27"/>
      <c r="FI36" s="127"/>
      <c r="FJ36" s="126"/>
      <c r="FK36" s="126"/>
      <c r="FL36" s="27"/>
      <c r="FM36" s="127"/>
      <c r="FN36" s="126"/>
      <c r="FO36" s="126"/>
      <c r="FP36" s="27"/>
      <c r="FQ36" s="127"/>
      <c r="FR36" s="126"/>
      <c r="FS36" s="126"/>
      <c r="FT36" s="27"/>
      <c r="FU36" s="127"/>
      <c r="FV36" s="126"/>
      <c r="FW36" s="126"/>
      <c r="FX36" s="27"/>
      <c r="FY36" s="127"/>
      <c r="FZ36" s="126"/>
      <c r="GA36" s="126"/>
      <c r="GB36" s="27"/>
      <c r="GC36" s="127"/>
      <c r="GD36" s="126"/>
      <c r="GE36" s="126"/>
      <c r="GF36" s="27"/>
      <c r="GG36" s="127"/>
      <c r="GH36" s="126"/>
      <c r="GI36" s="126"/>
      <c r="GJ36" s="27"/>
      <c r="GK36" s="127"/>
      <c r="GL36" s="126"/>
      <c r="GM36" s="126"/>
      <c r="GN36" s="27"/>
      <c r="GO36" s="127"/>
      <c r="GP36" s="126"/>
      <c r="GQ36" s="126"/>
      <c r="GR36" s="27"/>
      <c r="GS36" s="127"/>
      <c r="GT36" s="126"/>
      <c r="GU36" s="126"/>
      <c r="GV36" s="27"/>
      <c r="GW36" s="127"/>
      <c r="GX36" s="126"/>
      <c r="GY36" s="126"/>
      <c r="GZ36" s="27"/>
      <c r="HA36" s="127"/>
      <c r="HB36" s="126"/>
      <c r="HC36" s="126"/>
      <c r="HD36" s="27"/>
      <c r="HE36" s="127"/>
      <c r="HF36" s="126"/>
      <c r="HG36" s="126"/>
      <c r="HH36" s="27"/>
      <c r="HI36" s="127"/>
      <c r="HJ36" s="126"/>
      <c r="HK36" s="126"/>
      <c r="HL36" s="27"/>
      <c r="HM36" s="127"/>
      <c r="HN36" s="126"/>
      <c r="HO36" s="126"/>
      <c r="HP36" s="27"/>
      <c r="HQ36" s="127"/>
      <c r="HR36" s="126"/>
      <c r="HS36" s="126"/>
      <c r="HT36" s="27"/>
      <c r="HU36" s="127"/>
      <c r="HV36" s="126"/>
      <c r="HW36" s="126"/>
      <c r="HX36" s="27"/>
      <c r="HY36" s="127"/>
      <c r="HZ36" s="126"/>
      <c r="IA36" s="126"/>
      <c r="IB36" s="27"/>
      <c r="IC36" s="127"/>
      <c r="ID36" s="126"/>
      <c r="IE36" s="126"/>
      <c r="IF36" s="27"/>
      <c r="IG36" s="127"/>
      <c r="IH36" s="126"/>
      <c r="II36" s="126"/>
      <c r="IJ36" s="27"/>
    </row>
    <row r="37" spans="1:244" s="118" customFormat="1">
      <c r="A37" s="113" t="s">
        <v>40</v>
      </c>
      <c r="B37" s="2"/>
      <c r="C37" s="2"/>
      <c r="D37" s="2"/>
    </row>
    <row r="38" spans="1:244" s="118" customFormat="1">
      <c r="A38" s="122" t="s">
        <v>68</v>
      </c>
      <c r="B38" s="117">
        <v>0</v>
      </c>
      <c r="C38" s="117">
        <v>0</v>
      </c>
      <c r="D38" s="24">
        <v>0</v>
      </c>
    </row>
    <row r="39" spans="1:244" s="118" customFormat="1">
      <c r="A39" s="122" t="s">
        <v>42</v>
      </c>
      <c r="B39" s="117">
        <v>0</v>
      </c>
      <c r="C39" s="117">
        <v>0</v>
      </c>
      <c r="D39" s="24">
        <v>0</v>
      </c>
    </row>
    <row r="40" spans="1:244" s="118" customFormat="1">
      <c r="A40" s="122" t="s">
        <v>43</v>
      </c>
      <c r="B40" s="117">
        <v>0</v>
      </c>
      <c r="C40" s="117">
        <v>0</v>
      </c>
      <c r="D40" s="24">
        <v>0</v>
      </c>
    </row>
    <row r="41" spans="1:244" s="118" customFormat="1">
      <c r="A41" s="123" t="s">
        <v>44</v>
      </c>
      <c r="B41" s="124">
        <v>0</v>
      </c>
      <c r="C41" s="124">
        <v>0</v>
      </c>
      <c r="D41" s="26">
        <v>0</v>
      </c>
      <c r="E41" s="127"/>
      <c r="F41" s="126"/>
      <c r="G41" s="126"/>
      <c r="H41" s="27"/>
      <c r="I41" s="127"/>
      <c r="J41" s="126"/>
      <c r="K41" s="126"/>
      <c r="L41" s="27"/>
      <c r="M41" s="127"/>
      <c r="N41" s="126"/>
      <c r="O41" s="126"/>
      <c r="P41" s="27"/>
      <c r="Q41" s="127"/>
      <c r="R41" s="126"/>
      <c r="S41" s="126"/>
      <c r="T41" s="27"/>
      <c r="U41" s="127"/>
      <c r="V41" s="126"/>
      <c r="W41" s="126"/>
      <c r="X41" s="27"/>
      <c r="Y41" s="127"/>
      <c r="Z41" s="126"/>
      <c r="AA41" s="126"/>
      <c r="AB41" s="27"/>
      <c r="AC41" s="127"/>
      <c r="AD41" s="126"/>
      <c r="AE41" s="126"/>
      <c r="AF41" s="27"/>
      <c r="AG41" s="127"/>
      <c r="AH41" s="126"/>
      <c r="AI41" s="126"/>
      <c r="AJ41" s="27"/>
      <c r="AK41" s="127"/>
      <c r="AL41" s="126"/>
      <c r="AM41" s="126"/>
      <c r="AN41" s="27"/>
      <c r="AO41" s="127"/>
      <c r="AP41" s="126"/>
      <c r="AQ41" s="126"/>
      <c r="AR41" s="27"/>
      <c r="AS41" s="127"/>
      <c r="AT41" s="126"/>
      <c r="AU41" s="126"/>
      <c r="AV41" s="27"/>
      <c r="AW41" s="127"/>
      <c r="AX41" s="126"/>
      <c r="AY41" s="126"/>
      <c r="AZ41" s="27"/>
      <c r="BA41" s="127"/>
      <c r="BB41" s="126"/>
      <c r="BC41" s="126"/>
      <c r="BD41" s="27"/>
      <c r="BE41" s="127"/>
      <c r="BF41" s="126"/>
      <c r="BG41" s="126"/>
      <c r="BH41" s="27"/>
      <c r="BI41" s="127"/>
      <c r="BJ41" s="126"/>
      <c r="BK41" s="126"/>
      <c r="BL41" s="27"/>
      <c r="BM41" s="127"/>
      <c r="BN41" s="126"/>
      <c r="BO41" s="126"/>
      <c r="BP41" s="27"/>
      <c r="BQ41" s="127"/>
      <c r="BR41" s="126"/>
      <c r="BS41" s="126"/>
      <c r="BT41" s="27"/>
      <c r="BU41" s="127"/>
      <c r="BV41" s="126"/>
      <c r="BW41" s="126"/>
      <c r="BX41" s="27"/>
      <c r="BY41" s="127"/>
      <c r="BZ41" s="126"/>
      <c r="CA41" s="126"/>
      <c r="CB41" s="27"/>
      <c r="CC41" s="127"/>
      <c r="CD41" s="126"/>
      <c r="CE41" s="126"/>
      <c r="CF41" s="27"/>
      <c r="CG41" s="127"/>
      <c r="CH41" s="126"/>
      <c r="CI41" s="126"/>
      <c r="CJ41" s="27"/>
      <c r="CK41" s="127"/>
      <c r="CL41" s="126"/>
      <c r="CM41" s="126"/>
      <c r="CN41" s="27"/>
      <c r="CO41" s="127"/>
      <c r="CP41" s="126"/>
      <c r="CQ41" s="126"/>
      <c r="CR41" s="27"/>
      <c r="CS41" s="127"/>
      <c r="CT41" s="126"/>
      <c r="CU41" s="126"/>
      <c r="CV41" s="27"/>
      <c r="CW41" s="127"/>
      <c r="CX41" s="126"/>
      <c r="CY41" s="126"/>
      <c r="CZ41" s="27"/>
      <c r="DA41" s="127"/>
      <c r="DB41" s="126"/>
      <c r="DC41" s="126"/>
      <c r="DD41" s="27"/>
      <c r="DE41" s="127"/>
      <c r="DF41" s="126"/>
      <c r="DG41" s="126"/>
      <c r="DH41" s="27"/>
      <c r="DI41" s="127"/>
      <c r="DJ41" s="126"/>
      <c r="DK41" s="126"/>
      <c r="DL41" s="27"/>
      <c r="DM41" s="127"/>
      <c r="DN41" s="126"/>
      <c r="DO41" s="126"/>
      <c r="DP41" s="27"/>
      <c r="DQ41" s="127"/>
      <c r="DR41" s="126"/>
      <c r="DS41" s="126"/>
      <c r="DT41" s="27"/>
      <c r="DU41" s="127"/>
      <c r="DV41" s="126"/>
      <c r="DW41" s="126"/>
      <c r="DX41" s="27"/>
      <c r="DY41" s="127"/>
      <c r="DZ41" s="126"/>
      <c r="EA41" s="126"/>
      <c r="EB41" s="27"/>
      <c r="EC41" s="127"/>
      <c r="ED41" s="126"/>
      <c r="EE41" s="126"/>
      <c r="EF41" s="27"/>
      <c r="EG41" s="127"/>
      <c r="EH41" s="126"/>
      <c r="EI41" s="126"/>
      <c r="EJ41" s="27"/>
      <c r="EK41" s="127"/>
      <c r="EL41" s="126"/>
      <c r="EM41" s="126"/>
      <c r="EN41" s="27"/>
      <c r="EO41" s="127"/>
      <c r="EP41" s="126"/>
      <c r="EQ41" s="126"/>
      <c r="ER41" s="27"/>
      <c r="ES41" s="127"/>
      <c r="ET41" s="126"/>
      <c r="EU41" s="126"/>
      <c r="EV41" s="27"/>
      <c r="EW41" s="127"/>
      <c r="EX41" s="126"/>
      <c r="EY41" s="126"/>
      <c r="EZ41" s="27"/>
      <c r="FA41" s="127"/>
      <c r="FB41" s="126"/>
      <c r="FC41" s="126"/>
      <c r="FD41" s="27"/>
      <c r="FE41" s="127"/>
      <c r="FF41" s="126"/>
      <c r="FG41" s="126"/>
      <c r="FH41" s="27"/>
      <c r="FI41" s="127"/>
      <c r="FJ41" s="126"/>
      <c r="FK41" s="126"/>
      <c r="FL41" s="27"/>
      <c r="FM41" s="127"/>
      <c r="FN41" s="126"/>
      <c r="FO41" s="126"/>
      <c r="FP41" s="27"/>
      <c r="FQ41" s="127"/>
      <c r="FR41" s="126"/>
      <c r="FS41" s="126"/>
      <c r="FT41" s="27"/>
      <c r="FU41" s="127"/>
      <c r="FV41" s="126"/>
      <c r="FW41" s="126"/>
      <c r="FX41" s="27"/>
      <c r="FY41" s="127"/>
      <c r="FZ41" s="126"/>
      <c r="GA41" s="126"/>
      <c r="GB41" s="27"/>
      <c r="GC41" s="127"/>
      <c r="GD41" s="126"/>
      <c r="GE41" s="126"/>
      <c r="GF41" s="27"/>
      <c r="GG41" s="127"/>
      <c r="GH41" s="126"/>
      <c r="GI41" s="126"/>
      <c r="GJ41" s="27"/>
      <c r="GK41" s="127"/>
      <c r="GL41" s="126"/>
      <c r="GM41" s="126"/>
      <c r="GN41" s="27"/>
      <c r="GO41" s="127"/>
      <c r="GP41" s="126"/>
      <c r="GQ41" s="126"/>
      <c r="GR41" s="27"/>
      <c r="GS41" s="127"/>
      <c r="GT41" s="126"/>
      <c r="GU41" s="126"/>
      <c r="GV41" s="27"/>
      <c r="GW41" s="127"/>
      <c r="GX41" s="126"/>
      <c r="GY41" s="126"/>
      <c r="GZ41" s="27"/>
      <c r="HA41" s="127"/>
      <c r="HB41" s="126"/>
      <c r="HC41" s="126"/>
      <c r="HD41" s="27"/>
      <c r="HE41" s="127"/>
      <c r="HF41" s="126"/>
      <c r="HG41" s="126"/>
      <c r="HH41" s="27"/>
      <c r="HI41" s="127"/>
      <c r="HJ41" s="126"/>
      <c r="HK41" s="126"/>
      <c r="HL41" s="27"/>
      <c r="HM41" s="127"/>
      <c r="HN41" s="126"/>
      <c r="HO41" s="126"/>
      <c r="HP41" s="27"/>
      <c r="HQ41" s="127"/>
      <c r="HR41" s="126"/>
      <c r="HS41" s="126"/>
      <c r="HT41" s="27"/>
      <c r="HU41" s="127"/>
      <c r="HV41" s="126"/>
      <c r="HW41" s="126"/>
      <c r="HX41" s="27"/>
      <c r="HY41" s="127"/>
      <c r="HZ41" s="126"/>
      <c r="IA41" s="126"/>
      <c r="IB41" s="27"/>
      <c r="IC41" s="127"/>
      <c r="ID41" s="126"/>
      <c r="IE41" s="126"/>
      <c r="IF41" s="27"/>
      <c r="IG41" s="127"/>
      <c r="IH41" s="126"/>
      <c r="II41" s="126"/>
      <c r="IJ41" s="27"/>
    </row>
    <row r="42" spans="1:244" s="118" customFormat="1">
      <c r="A42" s="128" t="s">
        <v>45</v>
      </c>
      <c r="B42" s="129">
        <v>45.097499999999997</v>
      </c>
      <c r="C42" s="129">
        <v>0.02</v>
      </c>
      <c r="D42" s="28">
        <v>2.229767345860055E-2</v>
      </c>
      <c r="E42" s="126"/>
      <c r="F42" s="126"/>
      <c r="G42" s="127"/>
      <c r="H42" s="126"/>
      <c r="I42" s="126"/>
      <c r="J42" s="126"/>
      <c r="K42" s="127"/>
      <c r="L42" s="126"/>
      <c r="M42" s="126"/>
      <c r="N42" s="126"/>
      <c r="O42" s="127"/>
      <c r="P42" s="126"/>
      <c r="Q42" s="126"/>
      <c r="R42" s="126"/>
      <c r="S42" s="127"/>
      <c r="T42" s="126"/>
      <c r="U42" s="126"/>
      <c r="V42" s="126"/>
      <c r="W42" s="127"/>
      <c r="X42" s="126"/>
      <c r="Y42" s="126"/>
      <c r="Z42" s="126"/>
      <c r="AA42" s="127"/>
      <c r="AB42" s="126"/>
      <c r="AC42" s="126"/>
      <c r="AD42" s="126"/>
      <c r="AE42" s="127"/>
      <c r="AF42" s="126"/>
      <c r="AG42" s="126"/>
      <c r="AH42" s="126"/>
      <c r="AI42" s="127"/>
      <c r="AJ42" s="126"/>
      <c r="AK42" s="126"/>
      <c r="AL42" s="126"/>
      <c r="AM42" s="127"/>
      <c r="AN42" s="126"/>
      <c r="AO42" s="126"/>
      <c r="AP42" s="126"/>
      <c r="AQ42" s="127"/>
      <c r="AR42" s="126"/>
      <c r="AS42" s="126"/>
      <c r="AT42" s="126"/>
      <c r="AU42" s="127"/>
      <c r="AV42" s="126"/>
      <c r="AW42" s="126"/>
      <c r="AX42" s="126"/>
      <c r="AY42" s="127"/>
      <c r="AZ42" s="126"/>
      <c r="BA42" s="126"/>
      <c r="BB42" s="126"/>
      <c r="BC42" s="127"/>
      <c r="BD42" s="126"/>
      <c r="BE42" s="126"/>
      <c r="BF42" s="126"/>
      <c r="BG42" s="127"/>
      <c r="BH42" s="126"/>
      <c r="BI42" s="126"/>
      <c r="BJ42" s="126"/>
      <c r="BK42" s="127"/>
      <c r="BL42" s="126"/>
      <c r="BM42" s="126"/>
      <c r="BN42" s="126"/>
      <c r="BO42" s="127"/>
      <c r="BP42" s="126"/>
      <c r="BQ42" s="126"/>
      <c r="BR42" s="126"/>
      <c r="BS42" s="127"/>
      <c r="BT42" s="126"/>
      <c r="BU42" s="126"/>
      <c r="BV42" s="126"/>
      <c r="BW42" s="127"/>
      <c r="BX42" s="126"/>
      <c r="BY42" s="126"/>
      <c r="BZ42" s="126"/>
      <c r="CA42" s="127"/>
      <c r="CB42" s="126"/>
      <c r="CC42" s="126"/>
      <c r="CD42" s="126"/>
      <c r="CE42" s="127"/>
      <c r="CF42" s="126"/>
      <c r="CG42" s="126"/>
      <c r="CH42" s="126"/>
      <c r="CI42" s="127"/>
      <c r="CJ42" s="126"/>
      <c r="CK42" s="126"/>
      <c r="CL42" s="126"/>
      <c r="CM42" s="127"/>
      <c r="CN42" s="126"/>
      <c r="CO42" s="126"/>
      <c r="CP42" s="126"/>
      <c r="CQ42" s="127"/>
      <c r="CR42" s="126"/>
      <c r="CS42" s="126"/>
      <c r="CT42" s="126"/>
      <c r="CU42" s="127"/>
      <c r="CV42" s="126"/>
      <c r="CW42" s="126"/>
      <c r="CX42" s="126"/>
      <c r="CY42" s="127"/>
      <c r="CZ42" s="126"/>
      <c r="DA42" s="126"/>
      <c r="DB42" s="126"/>
      <c r="DC42" s="127"/>
      <c r="DD42" s="126"/>
      <c r="DE42" s="126"/>
      <c r="DF42" s="126"/>
      <c r="DG42" s="127"/>
      <c r="DH42" s="126"/>
      <c r="DI42" s="126"/>
      <c r="DJ42" s="126"/>
      <c r="DK42" s="127"/>
      <c r="DL42" s="126"/>
      <c r="DM42" s="126"/>
      <c r="DN42" s="126"/>
      <c r="DO42" s="127"/>
      <c r="DP42" s="126"/>
      <c r="DQ42" s="126"/>
      <c r="DR42" s="126"/>
      <c r="DS42" s="127"/>
      <c r="DT42" s="126"/>
      <c r="DU42" s="126"/>
      <c r="DV42" s="126"/>
      <c r="DW42" s="127"/>
      <c r="DX42" s="126"/>
      <c r="DY42" s="126"/>
      <c r="DZ42" s="126"/>
      <c r="EA42" s="127"/>
      <c r="EB42" s="126"/>
      <c r="EC42" s="126"/>
      <c r="ED42" s="126"/>
      <c r="EE42" s="127"/>
      <c r="EF42" s="126"/>
      <c r="EG42" s="126"/>
      <c r="EH42" s="126"/>
      <c r="EI42" s="127"/>
      <c r="EJ42" s="126"/>
      <c r="EK42" s="126"/>
      <c r="EL42" s="126"/>
      <c r="EM42" s="127"/>
      <c r="EN42" s="126"/>
      <c r="EO42" s="126"/>
      <c r="EP42" s="126"/>
      <c r="EQ42" s="127"/>
      <c r="ER42" s="126"/>
      <c r="ES42" s="126"/>
      <c r="ET42" s="126"/>
      <c r="EU42" s="127"/>
      <c r="EV42" s="126"/>
      <c r="EW42" s="126"/>
      <c r="EX42" s="126"/>
      <c r="EY42" s="127"/>
      <c r="EZ42" s="126"/>
      <c r="FA42" s="126"/>
      <c r="FB42" s="126"/>
      <c r="FC42" s="127"/>
      <c r="FD42" s="126"/>
      <c r="FE42" s="126"/>
      <c r="FF42" s="126"/>
      <c r="FG42" s="127"/>
      <c r="FH42" s="126"/>
      <c r="FI42" s="126"/>
      <c r="FJ42" s="126"/>
      <c r="FK42" s="127"/>
      <c r="FL42" s="126"/>
      <c r="FM42" s="126"/>
      <c r="FN42" s="126"/>
      <c r="FO42" s="127"/>
      <c r="FP42" s="126"/>
      <c r="FQ42" s="126"/>
      <c r="FR42" s="126"/>
      <c r="FS42" s="127"/>
      <c r="FT42" s="126"/>
      <c r="FU42" s="126"/>
      <c r="FV42" s="126"/>
      <c r="FW42" s="127"/>
      <c r="FX42" s="126"/>
      <c r="FY42" s="126"/>
      <c r="FZ42" s="126"/>
      <c r="GA42" s="127"/>
      <c r="GB42" s="126"/>
      <c r="GC42" s="126"/>
      <c r="GD42" s="126"/>
      <c r="GE42" s="127"/>
      <c r="GF42" s="126"/>
      <c r="GG42" s="126"/>
      <c r="GH42" s="126"/>
      <c r="GI42" s="127"/>
      <c r="GJ42" s="126"/>
      <c r="GK42" s="126"/>
      <c r="GL42" s="126"/>
      <c r="GM42" s="127"/>
      <c r="GN42" s="126"/>
      <c r="GO42" s="126"/>
      <c r="GP42" s="126"/>
      <c r="GQ42" s="127"/>
      <c r="GR42" s="126"/>
      <c r="GS42" s="126"/>
      <c r="GT42" s="126"/>
      <c r="GU42" s="127"/>
      <c r="GV42" s="126"/>
      <c r="GW42" s="126"/>
      <c r="GX42" s="126"/>
      <c r="GY42" s="127"/>
      <c r="GZ42" s="126"/>
      <c r="HA42" s="126"/>
      <c r="HB42" s="126"/>
      <c r="HC42" s="127"/>
      <c r="HD42" s="126"/>
      <c r="HE42" s="126"/>
      <c r="HF42" s="126"/>
      <c r="HG42" s="127"/>
      <c r="HH42" s="126"/>
      <c r="HI42" s="126"/>
      <c r="HJ42" s="126"/>
      <c r="HK42" s="127"/>
      <c r="HL42" s="126"/>
      <c r="HM42" s="126"/>
      <c r="HN42" s="126"/>
      <c r="HO42" s="127"/>
      <c r="HP42" s="126"/>
      <c r="HQ42" s="126"/>
      <c r="HR42" s="126"/>
      <c r="HS42" s="127"/>
      <c r="HT42" s="126"/>
      <c r="HU42" s="126"/>
      <c r="HV42" s="126"/>
      <c r="HW42" s="127"/>
      <c r="HX42" s="126"/>
      <c r="HY42" s="126"/>
      <c r="HZ42" s="126"/>
      <c r="IA42" s="127"/>
      <c r="IB42" s="126"/>
      <c r="IC42" s="126"/>
      <c r="ID42" s="126"/>
      <c r="IE42" s="127"/>
      <c r="IF42" s="126"/>
      <c r="IG42" s="126"/>
      <c r="IH42" s="126"/>
    </row>
    <row r="43" spans="1:244" s="125" customFormat="1">
      <c r="A43" s="119" t="s">
        <v>46</v>
      </c>
      <c r="B43" s="120">
        <v>2022.5204249999999</v>
      </c>
      <c r="C43" s="120">
        <v>0.77060000000000017</v>
      </c>
      <c r="D43" s="25">
        <v>0.99933106979624198</v>
      </c>
    </row>
    <row r="44" spans="1:244" s="118" customFormat="1">
      <c r="A44" s="113" t="s">
        <v>135</v>
      </c>
      <c r="B44" s="2"/>
      <c r="C44" s="2"/>
      <c r="D44" s="2"/>
    </row>
    <row r="45" spans="1:244" s="118" customFormat="1">
      <c r="A45" s="110" t="s">
        <v>209</v>
      </c>
      <c r="B45" s="117">
        <v>0</v>
      </c>
      <c r="C45" s="117">
        <v>0</v>
      </c>
      <c r="D45" s="24">
        <v>0</v>
      </c>
    </row>
    <row r="46" spans="1:244" s="118" customFormat="1">
      <c r="A46" s="110" t="s">
        <v>210</v>
      </c>
      <c r="B46" s="117">
        <v>0</v>
      </c>
      <c r="C46" s="117">
        <v>0</v>
      </c>
      <c r="D46" s="24">
        <v>0</v>
      </c>
    </row>
    <row r="47" spans="1:244" s="118" customFormat="1">
      <c r="A47" s="123" t="s">
        <v>211</v>
      </c>
      <c r="B47" s="124">
        <v>0</v>
      </c>
      <c r="C47" s="124">
        <v>0</v>
      </c>
      <c r="D47" s="26">
        <v>0</v>
      </c>
      <c r="E47" s="127"/>
      <c r="F47" s="126"/>
      <c r="G47" s="126"/>
      <c r="H47" s="27"/>
      <c r="I47" s="127"/>
      <c r="J47" s="126"/>
      <c r="K47" s="126"/>
      <c r="L47" s="27"/>
      <c r="M47" s="127"/>
      <c r="N47" s="126"/>
      <c r="O47" s="126"/>
      <c r="P47" s="27"/>
      <c r="Q47" s="127"/>
      <c r="R47" s="126"/>
      <c r="S47" s="126"/>
      <c r="T47" s="27"/>
      <c r="U47" s="127"/>
      <c r="V47" s="126"/>
      <c r="W47" s="126"/>
      <c r="X47" s="27"/>
      <c r="Y47" s="127"/>
      <c r="Z47" s="126"/>
      <c r="AA47" s="126"/>
      <c r="AB47" s="27"/>
      <c r="AC47" s="127"/>
      <c r="AD47" s="126"/>
      <c r="AE47" s="126"/>
      <c r="AF47" s="27"/>
      <c r="AG47" s="127"/>
      <c r="AH47" s="126"/>
      <c r="AI47" s="126"/>
      <c r="AJ47" s="27"/>
      <c r="AK47" s="127"/>
      <c r="AL47" s="126"/>
      <c r="AM47" s="126"/>
      <c r="AN47" s="27"/>
      <c r="AO47" s="127"/>
      <c r="AP47" s="126"/>
      <c r="AQ47" s="126"/>
      <c r="AR47" s="27"/>
      <c r="AS47" s="127"/>
      <c r="AT47" s="126"/>
      <c r="AU47" s="126"/>
      <c r="AV47" s="27"/>
      <c r="AW47" s="127"/>
      <c r="AX47" s="126"/>
      <c r="AY47" s="126"/>
      <c r="AZ47" s="27"/>
      <c r="BA47" s="127"/>
      <c r="BB47" s="126"/>
      <c r="BC47" s="126"/>
      <c r="BD47" s="27"/>
      <c r="BE47" s="127"/>
      <c r="BF47" s="126"/>
      <c r="BG47" s="126"/>
      <c r="BH47" s="27"/>
      <c r="BI47" s="127"/>
      <c r="BJ47" s="126"/>
      <c r="BK47" s="126"/>
      <c r="BL47" s="27"/>
      <c r="BM47" s="127"/>
      <c r="BN47" s="126"/>
      <c r="BO47" s="126"/>
      <c r="BP47" s="27"/>
      <c r="BQ47" s="127"/>
      <c r="BR47" s="126"/>
      <c r="BS47" s="126"/>
      <c r="BT47" s="27"/>
      <c r="BU47" s="127"/>
      <c r="BV47" s="126"/>
      <c r="BW47" s="126"/>
      <c r="BX47" s="27"/>
      <c r="BY47" s="127"/>
      <c r="BZ47" s="126"/>
      <c r="CA47" s="126"/>
      <c r="CB47" s="27"/>
      <c r="CC47" s="127"/>
      <c r="CD47" s="126"/>
      <c r="CE47" s="126"/>
      <c r="CF47" s="27"/>
      <c r="CG47" s="127"/>
      <c r="CH47" s="126"/>
      <c r="CI47" s="126"/>
      <c r="CJ47" s="27"/>
      <c r="CK47" s="127"/>
      <c r="CL47" s="126"/>
      <c r="CM47" s="126"/>
      <c r="CN47" s="27"/>
      <c r="CO47" s="127"/>
      <c r="CP47" s="126"/>
      <c r="CQ47" s="126"/>
      <c r="CR47" s="27"/>
      <c r="CS47" s="127"/>
      <c r="CT47" s="126"/>
      <c r="CU47" s="126"/>
      <c r="CV47" s="27"/>
      <c r="CW47" s="127"/>
      <c r="CX47" s="126"/>
      <c r="CY47" s="126"/>
      <c r="CZ47" s="27"/>
      <c r="DA47" s="127"/>
      <c r="DB47" s="126"/>
      <c r="DC47" s="126"/>
      <c r="DD47" s="27"/>
      <c r="DE47" s="127"/>
      <c r="DF47" s="126"/>
      <c r="DG47" s="126"/>
      <c r="DH47" s="27"/>
      <c r="DI47" s="127"/>
      <c r="DJ47" s="126"/>
      <c r="DK47" s="126"/>
      <c r="DL47" s="27"/>
      <c r="DM47" s="127"/>
      <c r="DN47" s="126"/>
      <c r="DO47" s="126"/>
      <c r="DP47" s="27"/>
      <c r="DQ47" s="127"/>
      <c r="DR47" s="126"/>
      <c r="DS47" s="126"/>
      <c r="DT47" s="27"/>
      <c r="DU47" s="127"/>
      <c r="DV47" s="126"/>
      <c r="DW47" s="126"/>
      <c r="DX47" s="27"/>
      <c r="DY47" s="127"/>
      <c r="DZ47" s="126"/>
      <c r="EA47" s="126"/>
      <c r="EB47" s="27"/>
      <c r="EC47" s="127"/>
      <c r="ED47" s="126"/>
      <c r="EE47" s="126"/>
      <c r="EF47" s="27"/>
      <c r="EG47" s="127"/>
      <c r="EH47" s="126"/>
      <c r="EI47" s="126"/>
      <c r="EJ47" s="27"/>
      <c r="EK47" s="127"/>
      <c r="EL47" s="126"/>
      <c r="EM47" s="126"/>
      <c r="EN47" s="27"/>
      <c r="EO47" s="127"/>
      <c r="EP47" s="126"/>
      <c r="EQ47" s="126"/>
      <c r="ER47" s="27"/>
      <c r="ES47" s="127"/>
      <c r="ET47" s="126"/>
      <c r="EU47" s="126"/>
      <c r="EV47" s="27"/>
      <c r="EW47" s="127"/>
      <c r="EX47" s="126"/>
      <c r="EY47" s="126"/>
      <c r="EZ47" s="27"/>
      <c r="FA47" s="127"/>
      <c r="FB47" s="126"/>
      <c r="FC47" s="126"/>
      <c r="FD47" s="27"/>
      <c r="FE47" s="127"/>
      <c r="FF47" s="126"/>
      <c r="FG47" s="126"/>
      <c r="FH47" s="27"/>
      <c r="FI47" s="127"/>
      <c r="FJ47" s="126"/>
      <c r="FK47" s="126"/>
      <c r="FL47" s="27"/>
      <c r="FM47" s="127"/>
      <c r="FN47" s="126"/>
      <c r="FO47" s="126"/>
      <c r="FP47" s="27"/>
      <c r="FQ47" s="127"/>
      <c r="FR47" s="126"/>
      <c r="FS47" s="126"/>
      <c r="FT47" s="27"/>
      <c r="FU47" s="127"/>
      <c r="FV47" s="126"/>
      <c r="FW47" s="126"/>
      <c r="FX47" s="27"/>
      <c r="FY47" s="127"/>
      <c r="FZ47" s="126"/>
      <c r="GA47" s="126"/>
      <c r="GB47" s="27"/>
      <c r="GC47" s="127"/>
      <c r="GD47" s="126"/>
      <c r="GE47" s="126"/>
      <c r="GF47" s="27"/>
      <c r="GG47" s="127"/>
      <c r="GH47" s="126"/>
      <c r="GI47" s="126"/>
      <c r="GJ47" s="27"/>
      <c r="GK47" s="127"/>
      <c r="GL47" s="126"/>
      <c r="GM47" s="126"/>
      <c r="GN47" s="27"/>
      <c r="GO47" s="127"/>
      <c r="GP47" s="126"/>
      <c r="GQ47" s="126"/>
      <c r="GR47" s="27"/>
      <c r="GS47" s="127"/>
      <c r="GT47" s="126"/>
      <c r="GU47" s="126"/>
      <c r="GV47" s="27"/>
      <c r="GW47" s="127"/>
      <c r="GX47" s="126"/>
      <c r="GY47" s="126"/>
      <c r="GZ47" s="27"/>
      <c r="HA47" s="127"/>
      <c r="HB47" s="126"/>
      <c r="HC47" s="126"/>
      <c r="HD47" s="27"/>
      <c r="HE47" s="127"/>
      <c r="HF47" s="126"/>
      <c r="HG47" s="126"/>
      <c r="HH47" s="27"/>
      <c r="HI47" s="127"/>
      <c r="HJ47" s="126"/>
      <c r="HK47" s="126"/>
      <c r="HL47" s="27"/>
      <c r="HM47" s="127"/>
      <c r="HN47" s="126"/>
      <c r="HO47" s="126"/>
      <c r="HP47" s="27"/>
      <c r="HQ47" s="127"/>
      <c r="HR47" s="126"/>
      <c r="HS47" s="126"/>
      <c r="HT47" s="27"/>
      <c r="HU47" s="127"/>
      <c r="HV47" s="126"/>
      <c r="HW47" s="126"/>
      <c r="HX47" s="27"/>
      <c r="HY47" s="127"/>
      <c r="HZ47" s="126"/>
      <c r="IA47" s="126"/>
      <c r="IB47" s="27"/>
      <c r="IC47" s="127"/>
      <c r="ID47" s="126"/>
      <c r="IE47" s="126"/>
      <c r="IF47" s="27"/>
      <c r="IG47" s="127"/>
      <c r="IH47" s="126"/>
      <c r="II47" s="126"/>
      <c r="IJ47" s="27"/>
    </row>
    <row r="48" spans="1:244" s="19" customFormat="1" ht="13.5" thickBot="1">
      <c r="A48" s="130" t="s">
        <v>194</v>
      </c>
      <c r="B48" s="131">
        <v>2022.5204249999999</v>
      </c>
      <c r="C48" s="131">
        <v>0.77060000000000017</v>
      </c>
      <c r="D48" s="132">
        <v>0.99933106979624198</v>
      </c>
    </row>
    <row r="49" spans="1:4">
      <c r="A49" s="133" t="s">
        <v>307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340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">
        <v>331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213</v>
      </c>
    </row>
    <row r="7" spans="1:4">
      <c r="A7" s="6"/>
      <c r="B7" s="111" t="s">
        <v>5</v>
      </c>
      <c r="C7" s="8" t="s">
        <v>315</v>
      </c>
      <c r="D7" s="112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57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327</v>
      </c>
      <c r="B11" s="117">
        <v>1580</v>
      </c>
      <c r="C11" s="117">
        <v>0.56999999999999995</v>
      </c>
      <c r="D11" s="24">
        <v>0.7624512266464929</v>
      </c>
    </row>
    <row r="12" spans="1:4">
      <c r="A12" s="110" t="s">
        <v>304</v>
      </c>
      <c r="B12" s="117"/>
      <c r="C12" s="117"/>
      <c r="D12" s="24">
        <v>0</v>
      </c>
    </row>
    <row r="13" spans="1:4">
      <c r="A13" s="110" t="s">
        <v>328</v>
      </c>
      <c r="B13" s="117">
        <v>87.59</v>
      </c>
      <c r="C13" s="117">
        <v>0.03</v>
      </c>
      <c r="D13" s="24">
        <v>4.2267786672130582E-2</v>
      </c>
    </row>
    <row r="14" spans="1:4">
      <c r="A14" s="110" t="s">
        <v>329</v>
      </c>
      <c r="B14" s="117">
        <v>170</v>
      </c>
      <c r="C14" s="117">
        <v>0.06</v>
      </c>
      <c r="D14" s="24">
        <v>8.203589147462266E-2</v>
      </c>
    </row>
    <row r="15" spans="1:4" s="118" customFormat="1">
      <c r="A15" s="110" t="s">
        <v>330</v>
      </c>
      <c r="B15" s="117">
        <v>1.8836999999999999</v>
      </c>
      <c r="C15" s="117">
        <v>5.9999999999999995E-4</v>
      </c>
      <c r="D15" s="24">
        <v>9.0900593394556883E-4</v>
      </c>
    </row>
    <row r="16" spans="1:4">
      <c r="A16" s="119" t="s">
        <v>219</v>
      </c>
      <c r="B16" s="120">
        <v>1839.4737</v>
      </c>
      <c r="C16" s="120">
        <v>0.66060000000000019</v>
      </c>
      <c r="D16" s="25">
        <v>0.88675490479324615</v>
      </c>
    </row>
    <row r="17" spans="1:4">
      <c r="A17" s="121" t="s">
        <v>206</v>
      </c>
    </row>
    <row r="18" spans="1:4">
      <c r="A18" s="122" t="s">
        <v>20</v>
      </c>
      <c r="B18" s="117">
        <v>0</v>
      </c>
      <c r="C18" s="117">
        <v>0</v>
      </c>
      <c r="D18" s="24">
        <v>0</v>
      </c>
    </row>
    <row r="19" spans="1:4">
      <c r="A19" s="122" t="s">
        <v>21</v>
      </c>
      <c r="B19" s="117">
        <v>0</v>
      </c>
      <c r="C19" s="117">
        <v>0</v>
      </c>
      <c r="D19" s="24">
        <v>0</v>
      </c>
    </row>
    <row r="20" spans="1:4">
      <c r="A20" s="122" t="s">
        <v>61</v>
      </c>
      <c r="B20" s="117">
        <v>170</v>
      </c>
      <c r="C20" s="117">
        <v>0.11</v>
      </c>
      <c r="D20" s="24">
        <v>8.203589147462266E-2</v>
      </c>
    </row>
    <row r="21" spans="1:4">
      <c r="A21" s="122" t="s">
        <v>62</v>
      </c>
      <c r="B21" s="117">
        <v>0</v>
      </c>
      <c r="C21" s="117">
        <v>0</v>
      </c>
      <c r="D21" s="24">
        <v>0</v>
      </c>
    </row>
    <row r="22" spans="1:4">
      <c r="A22" s="122" t="s">
        <v>63</v>
      </c>
      <c r="B22" s="117">
        <v>0</v>
      </c>
      <c r="C22" s="117">
        <v>0</v>
      </c>
      <c r="D22" s="24">
        <v>0</v>
      </c>
    </row>
    <row r="23" spans="1:4">
      <c r="A23" s="122" t="s">
        <v>64</v>
      </c>
      <c r="B23" s="117">
        <v>0</v>
      </c>
      <c r="C23" s="117">
        <v>0</v>
      </c>
      <c r="D23" s="24">
        <v>0</v>
      </c>
    </row>
    <row r="24" spans="1:4">
      <c r="A24" s="122" t="s">
        <v>65</v>
      </c>
      <c r="B24" s="117">
        <v>0</v>
      </c>
      <c r="C24" s="117">
        <v>0</v>
      </c>
      <c r="D24" s="24">
        <v>0</v>
      </c>
    </row>
    <row r="25" spans="1:4">
      <c r="A25" s="122" t="s">
        <v>66</v>
      </c>
      <c r="B25" s="117">
        <v>0</v>
      </c>
      <c r="C25" s="117">
        <v>0</v>
      </c>
      <c r="D25" s="24">
        <v>0</v>
      </c>
    </row>
    <row r="26" spans="1:4">
      <c r="A26" s="123" t="s">
        <v>207</v>
      </c>
      <c r="B26" s="124">
        <v>170</v>
      </c>
      <c r="C26" s="124">
        <v>0.11</v>
      </c>
      <c r="D26" s="26">
        <v>8.203589147462266E-2</v>
      </c>
    </row>
    <row r="27" spans="1:4" s="118" customFormat="1">
      <c r="A27" s="113" t="s">
        <v>30</v>
      </c>
      <c r="B27" s="2"/>
      <c r="C27" s="2"/>
      <c r="D27" s="2"/>
    </row>
    <row r="28" spans="1:4" s="118" customFormat="1">
      <c r="A28" s="122" t="s">
        <v>31</v>
      </c>
      <c r="B28" s="117">
        <v>0</v>
      </c>
      <c r="C28" s="117">
        <v>0</v>
      </c>
      <c r="D28" s="24">
        <v>0</v>
      </c>
    </row>
    <row r="29" spans="1:4" s="118" customFormat="1">
      <c r="A29" s="110" t="s">
        <v>32</v>
      </c>
      <c r="B29" s="117">
        <v>0</v>
      </c>
      <c r="C29" s="117">
        <v>0</v>
      </c>
      <c r="D29" s="24">
        <v>0</v>
      </c>
    </row>
    <row r="30" spans="1:4" s="125" customFormat="1">
      <c r="A30" s="119" t="s">
        <v>33</v>
      </c>
      <c r="B30" s="120">
        <v>2009.4737</v>
      </c>
      <c r="C30" s="120">
        <v>0.77060000000000017</v>
      </c>
      <c r="D30" s="25">
        <v>0.96879079626786879</v>
      </c>
    </row>
    <row r="31" spans="1:4" s="118" customFormat="1">
      <c r="A31" s="113" t="s">
        <v>34</v>
      </c>
      <c r="B31" s="2"/>
      <c r="C31" s="2"/>
      <c r="D31" s="2"/>
    </row>
    <row r="32" spans="1:4" s="118" customFormat="1">
      <c r="A32" s="110" t="s">
        <v>35</v>
      </c>
      <c r="B32" s="117">
        <v>0</v>
      </c>
      <c r="C32" s="117">
        <v>0</v>
      </c>
      <c r="D32" s="24">
        <v>0</v>
      </c>
    </row>
    <row r="33" spans="1:244" s="118" customFormat="1">
      <c r="A33" s="110" t="s">
        <v>36</v>
      </c>
      <c r="B33" s="117">
        <v>0</v>
      </c>
      <c r="C33" s="117">
        <v>0</v>
      </c>
      <c r="D33" s="24">
        <v>0</v>
      </c>
    </row>
    <row r="34" spans="1:244" s="118" customFormat="1">
      <c r="A34" s="122" t="s">
        <v>37</v>
      </c>
      <c r="B34" s="117">
        <v>0</v>
      </c>
      <c r="C34" s="117">
        <v>0</v>
      </c>
      <c r="D34" s="24">
        <v>0</v>
      </c>
    </row>
    <row r="35" spans="1:244" s="118" customFormat="1">
      <c r="A35" s="122" t="s">
        <v>67</v>
      </c>
      <c r="B35" s="117">
        <v>62.79</v>
      </c>
      <c r="C35" s="117">
        <v>0.02</v>
      </c>
      <c r="D35" s="24">
        <v>3.0300197798185626E-2</v>
      </c>
    </row>
    <row r="36" spans="1:244" s="118" customFormat="1">
      <c r="A36" s="123" t="s">
        <v>39</v>
      </c>
      <c r="B36" s="124">
        <v>62.79</v>
      </c>
      <c r="C36" s="124">
        <v>0.02</v>
      </c>
      <c r="D36" s="26">
        <v>3.0300197798185626E-2</v>
      </c>
      <c r="E36" s="127"/>
      <c r="F36" s="126"/>
      <c r="G36" s="126"/>
      <c r="H36" s="27"/>
      <c r="I36" s="127"/>
      <c r="J36" s="126"/>
      <c r="K36" s="126"/>
      <c r="L36" s="27"/>
      <c r="M36" s="127"/>
      <c r="N36" s="126"/>
      <c r="O36" s="126"/>
      <c r="P36" s="27"/>
      <c r="Q36" s="127"/>
      <c r="R36" s="126"/>
      <c r="S36" s="126"/>
      <c r="T36" s="27"/>
      <c r="U36" s="127"/>
      <c r="V36" s="126"/>
      <c r="W36" s="126"/>
      <c r="X36" s="27"/>
      <c r="Y36" s="127"/>
      <c r="Z36" s="126"/>
      <c r="AA36" s="126"/>
      <c r="AB36" s="27"/>
      <c r="AC36" s="127"/>
      <c r="AD36" s="126"/>
      <c r="AE36" s="126"/>
      <c r="AF36" s="27"/>
      <c r="AG36" s="127"/>
      <c r="AH36" s="126"/>
      <c r="AI36" s="126"/>
      <c r="AJ36" s="27"/>
      <c r="AK36" s="127"/>
      <c r="AL36" s="126"/>
      <c r="AM36" s="126"/>
      <c r="AN36" s="27"/>
      <c r="AO36" s="127"/>
      <c r="AP36" s="126"/>
      <c r="AQ36" s="126"/>
      <c r="AR36" s="27"/>
      <c r="AS36" s="127"/>
      <c r="AT36" s="126"/>
      <c r="AU36" s="126"/>
      <c r="AV36" s="27"/>
      <c r="AW36" s="127"/>
      <c r="AX36" s="126"/>
      <c r="AY36" s="126"/>
      <c r="AZ36" s="27"/>
      <c r="BA36" s="127"/>
      <c r="BB36" s="126"/>
      <c r="BC36" s="126"/>
      <c r="BD36" s="27"/>
      <c r="BE36" s="127"/>
      <c r="BF36" s="126"/>
      <c r="BG36" s="126"/>
      <c r="BH36" s="27"/>
      <c r="BI36" s="127"/>
      <c r="BJ36" s="126"/>
      <c r="BK36" s="126"/>
      <c r="BL36" s="27"/>
      <c r="BM36" s="127"/>
      <c r="BN36" s="126"/>
      <c r="BO36" s="126"/>
      <c r="BP36" s="27"/>
      <c r="BQ36" s="127"/>
      <c r="BR36" s="126"/>
      <c r="BS36" s="126"/>
      <c r="BT36" s="27"/>
      <c r="BU36" s="127"/>
      <c r="BV36" s="126"/>
      <c r="BW36" s="126"/>
      <c r="BX36" s="27"/>
      <c r="BY36" s="127"/>
      <c r="BZ36" s="126"/>
      <c r="CA36" s="126"/>
      <c r="CB36" s="27"/>
      <c r="CC36" s="127"/>
      <c r="CD36" s="126"/>
      <c r="CE36" s="126"/>
      <c r="CF36" s="27"/>
      <c r="CG36" s="127"/>
      <c r="CH36" s="126"/>
      <c r="CI36" s="126"/>
      <c r="CJ36" s="27"/>
      <c r="CK36" s="127"/>
      <c r="CL36" s="126"/>
      <c r="CM36" s="126"/>
      <c r="CN36" s="27"/>
      <c r="CO36" s="127"/>
      <c r="CP36" s="126"/>
      <c r="CQ36" s="126"/>
      <c r="CR36" s="27"/>
      <c r="CS36" s="127"/>
      <c r="CT36" s="126"/>
      <c r="CU36" s="126"/>
      <c r="CV36" s="27"/>
      <c r="CW36" s="127"/>
      <c r="CX36" s="126"/>
      <c r="CY36" s="126"/>
      <c r="CZ36" s="27"/>
      <c r="DA36" s="127"/>
      <c r="DB36" s="126"/>
      <c r="DC36" s="126"/>
      <c r="DD36" s="27"/>
      <c r="DE36" s="127"/>
      <c r="DF36" s="126"/>
      <c r="DG36" s="126"/>
      <c r="DH36" s="27"/>
      <c r="DI36" s="127"/>
      <c r="DJ36" s="126"/>
      <c r="DK36" s="126"/>
      <c r="DL36" s="27"/>
      <c r="DM36" s="127"/>
      <c r="DN36" s="126"/>
      <c r="DO36" s="126"/>
      <c r="DP36" s="27"/>
      <c r="DQ36" s="127"/>
      <c r="DR36" s="126"/>
      <c r="DS36" s="126"/>
      <c r="DT36" s="27"/>
      <c r="DU36" s="127"/>
      <c r="DV36" s="126"/>
      <c r="DW36" s="126"/>
      <c r="DX36" s="27"/>
      <c r="DY36" s="127"/>
      <c r="DZ36" s="126"/>
      <c r="EA36" s="126"/>
      <c r="EB36" s="27"/>
      <c r="EC36" s="127"/>
      <c r="ED36" s="126"/>
      <c r="EE36" s="126"/>
      <c r="EF36" s="27"/>
      <c r="EG36" s="127"/>
      <c r="EH36" s="126"/>
      <c r="EI36" s="126"/>
      <c r="EJ36" s="27"/>
      <c r="EK36" s="127"/>
      <c r="EL36" s="126"/>
      <c r="EM36" s="126"/>
      <c r="EN36" s="27"/>
      <c r="EO36" s="127"/>
      <c r="EP36" s="126"/>
      <c r="EQ36" s="126"/>
      <c r="ER36" s="27"/>
      <c r="ES36" s="127"/>
      <c r="ET36" s="126"/>
      <c r="EU36" s="126"/>
      <c r="EV36" s="27"/>
      <c r="EW36" s="127"/>
      <c r="EX36" s="126"/>
      <c r="EY36" s="126"/>
      <c r="EZ36" s="27"/>
      <c r="FA36" s="127"/>
      <c r="FB36" s="126"/>
      <c r="FC36" s="126"/>
      <c r="FD36" s="27"/>
      <c r="FE36" s="127"/>
      <c r="FF36" s="126"/>
      <c r="FG36" s="126"/>
      <c r="FH36" s="27"/>
      <c r="FI36" s="127"/>
      <c r="FJ36" s="126"/>
      <c r="FK36" s="126"/>
      <c r="FL36" s="27"/>
      <c r="FM36" s="127"/>
      <c r="FN36" s="126"/>
      <c r="FO36" s="126"/>
      <c r="FP36" s="27"/>
      <c r="FQ36" s="127"/>
      <c r="FR36" s="126"/>
      <c r="FS36" s="126"/>
      <c r="FT36" s="27"/>
      <c r="FU36" s="127"/>
      <c r="FV36" s="126"/>
      <c r="FW36" s="126"/>
      <c r="FX36" s="27"/>
      <c r="FY36" s="127"/>
      <c r="FZ36" s="126"/>
      <c r="GA36" s="126"/>
      <c r="GB36" s="27"/>
      <c r="GC36" s="127"/>
      <c r="GD36" s="126"/>
      <c r="GE36" s="126"/>
      <c r="GF36" s="27"/>
      <c r="GG36" s="127"/>
      <c r="GH36" s="126"/>
      <c r="GI36" s="126"/>
      <c r="GJ36" s="27"/>
      <c r="GK36" s="127"/>
      <c r="GL36" s="126"/>
      <c r="GM36" s="126"/>
      <c r="GN36" s="27"/>
      <c r="GO36" s="127"/>
      <c r="GP36" s="126"/>
      <c r="GQ36" s="126"/>
      <c r="GR36" s="27"/>
      <c r="GS36" s="127"/>
      <c r="GT36" s="126"/>
      <c r="GU36" s="126"/>
      <c r="GV36" s="27"/>
      <c r="GW36" s="127"/>
      <c r="GX36" s="126"/>
      <c r="GY36" s="126"/>
      <c r="GZ36" s="27"/>
      <c r="HA36" s="127"/>
      <c r="HB36" s="126"/>
      <c r="HC36" s="126"/>
      <c r="HD36" s="27"/>
      <c r="HE36" s="127"/>
      <c r="HF36" s="126"/>
      <c r="HG36" s="126"/>
      <c r="HH36" s="27"/>
      <c r="HI36" s="127"/>
      <c r="HJ36" s="126"/>
      <c r="HK36" s="126"/>
      <c r="HL36" s="27"/>
      <c r="HM36" s="127"/>
      <c r="HN36" s="126"/>
      <c r="HO36" s="126"/>
      <c r="HP36" s="27"/>
      <c r="HQ36" s="127"/>
      <c r="HR36" s="126"/>
      <c r="HS36" s="126"/>
      <c r="HT36" s="27"/>
      <c r="HU36" s="127"/>
      <c r="HV36" s="126"/>
      <c r="HW36" s="126"/>
      <c r="HX36" s="27"/>
      <c r="HY36" s="127"/>
      <c r="HZ36" s="126"/>
      <c r="IA36" s="126"/>
      <c r="IB36" s="27"/>
      <c r="IC36" s="127"/>
      <c r="ID36" s="126"/>
      <c r="IE36" s="126"/>
      <c r="IF36" s="27"/>
      <c r="IG36" s="127"/>
      <c r="IH36" s="126"/>
      <c r="II36" s="126"/>
      <c r="IJ36" s="27"/>
    </row>
    <row r="37" spans="1:244" s="118" customFormat="1">
      <c r="A37" s="113" t="s">
        <v>40</v>
      </c>
      <c r="B37" s="2"/>
      <c r="C37" s="2"/>
      <c r="D37" s="2"/>
    </row>
    <row r="38" spans="1:244" s="118" customFormat="1">
      <c r="A38" s="122" t="s">
        <v>68</v>
      </c>
      <c r="B38" s="117">
        <v>0</v>
      </c>
      <c r="C38" s="117">
        <v>0</v>
      </c>
      <c r="D38" s="24">
        <v>0</v>
      </c>
    </row>
    <row r="39" spans="1:244" s="118" customFormat="1">
      <c r="A39" s="122" t="s">
        <v>42</v>
      </c>
      <c r="B39" s="117">
        <v>0</v>
      </c>
      <c r="C39" s="117">
        <v>0</v>
      </c>
      <c r="D39" s="24">
        <v>0</v>
      </c>
    </row>
    <row r="40" spans="1:244" s="118" customFormat="1">
      <c r="A40" s="122" t="s">
        <v>43</v>
      </c>
      <c r="B40" s="117">
        <v>0</v>
      </c>
      <c r="C40" s="117">
        <v>0</v>
      </c>
      <c r="D40" s="24">
        <v>0</v>
      </c>
    </row>
    <row r="41" spans="1:244" s="118" customFormat="1">
      <c r="A41" s="123" t="s">
        <v>44</v>
      </c>
      <c r="B41" s="124">
        <v>0</v>
      </c>
      <c r="C41" s="124">
        <v>0</v>
      </c>
      <c r="D41" s="26">
        <v>0</v>
      </c>
      <c r="E41" s="127"/>
      <c r="F41" s="126"/>
      <c r="G41" s="126"/>
      <c r="H41" s="27"/>
      <c r="I41" s="127"/>
      <c r="J41" s="126"/>
      <c r="K41" s="126"/>
      <c r="L41" s="27"/>
      <c r="M41" s="127"/>
      <c r="N41" s="126"/>
      <c r="O41" s="126"/>
      <c r="P41" s="27"/>
      <c r="Q41" s="127"/>
      <c r="R41" s="126"/>
      <c r="S41" s="126"/>
      <c r="T41" s="27"/>
      <c r="U41" s="127"/>
      <c r="V41" s="126"/>
      <c r="W41" s="126"/>
      <c r="X41" s="27"/>
      <c r="Y41" s="127"/>
      <c r="Z41" s="126"/>
      <c r="AA41" s="126"/>
      <c r="AB41" s="27"/>
      <c r="AC41" s="127"/>
      <c r="AD41" s="126"/>
      <c r="AE41" s="126"/>
      <c r="AF41" s="27"/>
      <c r="AG41" s="127"/>
      <c r="AH41" s="126"/>
      <c r="AI41" s="126"/>
      <c r="AJ41" s="27"/>
      <c r="AK41" s="127"/>
      <c r="AL41" s="126"/>
      <c r="AM41" s="126"/>
      <c r="AN41" s="27"/>
      <c r="AO41" s="127"/>
      <c r="AP41" s="126"/>
      <c r="AQ41" s="126"/>
      <c r="AR41" s="27"/>
      <c r="AS41" s="127"/>
      <c r="AT41" s="126"/>
      <c r="AU41" s="126"/>
      <c r="AV41" s="27"/>
      <c r="AW41" s="127"/>
      <c r="AX41" s="126"/>
      <c r="AY41" s="126"/>
      <c r="AZ41" s="27"/>
      <c r="BA41" s="127"/>
      <c r="BB41" s="126"/>
      <c r="BC41" s="126"/>
      <c r="BD41" s="27"/>
      <c r="BE41" s="127"/>
      <c r="BF41" s="126"/>
      <c r="BG41" s="126"/>
      <c r="BH41" s="27"/>
      <c r="BI41" s="127"/>
      <c r="BJ41" s="126"/>
      <c r="BK41" s="126"/>
      <c r="BL41" s="27"/>
      <c r="BM41" s="127"/>
      <c r="BN41" s="126"/>
      <c r="BO41" s="126"/>
      <c r="BP41" s="27"/>
      <c r="BQ41" s="127"/>
      <c r="BR41" s="126"/>
      <c r="BS41" s="126"/>
      <c r="BT41" s="27"/>
      <c r="BU41" s="127"/>
      <c r="BV41" s="126"/>
      <c r="BW41" s="126"/>
      <c r="BX41" s="27"/>
      <c r="BY41" s="127"/>
      <c r="BZ41" s="126"/>
      <c r="CA41" s="126"/>
      <c r="CB41" s="27"/>
      <c r="CC41" s="127"/>
      <c r="CD41" s="126"/>
      <c r="CE41" s="126"/>
      <c r="CF41" s="27"/>
      <c r="CG41" s="127"/>
      <c r="CH41" s="126"/>
      <c r="CI41" s="126"/>
      <c r="CJ41" s="27"/>
      <c r="CK41" s="127"/>
      <c r="CL41" s="126"/>
      <c r="CM41" s="126"/>
      <c r="CN41" s="27"/>
      <c r="CO41" s="127"/>
      <c r="CP41" s="126"/>
      <c r="CQ41" s="126"/>
      <c r="CR41" s="27"/>
      <c r="CS41" s="127"/>
      <c r="CT41" s="126"/>
      <c r="CU41" s="126"/>
      <c r="CV41" s="27"/>
      <c r="CW41" s="127"/>
      <c r="CX41" s="126"/>
      <c r="CY41" s="126"/>
      <c r="CZ41" s="27"/>
      <c r="DA41" s="127"/>
      <c r="DB41" s="126"/>
      <c r="DC41" s="126"/>
      <c r="DD41" s="27"/>
      <c r="DE41" s="127"/>
      <c r="DF41" s="126"/>
      <c r="DG41" s="126"/>
      <c r="DH41" s="27"/>
      <c r="DI41" s="127"/>
      <c r="DJ41" s="126"/>
      <c r="DK41" s="126"/>
      <c r="DL41" s="27"/>
      <c r="DM41" s="127"/>
      <c r="DN41" s="126"/>
      <c r="DO41" s="126"/>
      <c r="DP41" s="27"/>
      <c r="DQ41" s="127"/>
      <c r="DR41" s="126"/>
      <c r="DS41" s="126"/>
      <c r="DT41" s="27"/>
      <c r="DU41" s="127"/>
      <c r="DV41" s="126"/>
      <c r="DW41" s="126"/>
      <c r="DX41" s="27"/>
      <c r="DY41" s="127"/>
      <c r="DZ41" s="126"/>
      <c r="EA41" s="126"/>
      <c r="EB41" s="27"/>
      <c r="EC41" s="127"/>
      <c r="ED41" s="126"/>
      <c r="EE41" s="126"/>
      <c r="EF41" s="27"/>
      <c r="EG41" s="127"/>
      <c r="EH41" s="126"/>
      <c r="EI41" s="126"/>
      <c r="EJ41" s="27"/>
      <c r="EK41" s="127"/>
      <c r="EL41" s="126"/>
      <c r="EM41" s="126"/>
      <c r="EN41" s="27"/>
      <c r="EO41" s="127"/>
      <c r="EP41" s="126"/>
      <c r="EQ41" s="126"/>
      <c r="ER41" s="27"/>
      <c r="ES41" s="127"/>
      <c r="ET41" s="126"/>
      <c r="EU41" s="126"/>
      <c r="EV41" s="27"/>
      <c r="EW41" s="127"/>
      <c r="EX41" s="126"/>
      <c r="EY41" s="126"/>
      <c r="EZ41" s="27"/>
      <c r="FA41" s="127"/>
      <c r="FB41" s="126"/>
      <c r="FC41" s="126"/>
      <c r="FD41" s="27"/>
      <c r="FE41" s="127"/>
      <c r="FF41" s="126"/>
      <c r="FG41" s="126"/>
      <c r="FH41" s="27"/>
      <c r="FI41" s="127"/>
      <c r="FJ41" s="126"/>
      <c r="FK41" s="126"/>
      <c r="FL41" s="27"/>
      <c r="FM41" s="127"/>
      <c r="FN41" s="126"/>
      <c r="FO41" s="126"/>
      <c r="FP41" s="27"/>
      <c r="FQ41" s="127"/>
      <c r="FR41" s="126"/>
      <c r="FS41" s="126"/>
      <c r="FT41" s="27"/>
      <c r="FU41" s="127"/>
      <c r="FV41" s="126"/>
      <c r="FW41" s="126"/>
      <c r="FX41" s="27"/>
      <c r="FY41" s="127"/>
      <c r="FZ41" s="126"/>
      <c r="GA41" s="126"/>
      <c r="GB41" s="27"/>
      <c r="GC41" s="127"/>
      <c r="GD41" s="126"/>
      <c r="GE41" s="126"/>
      <c r="GF41" s="27"/>
      <c r="GG41" s="127"/>
      <c r="GH41" s="126"/>
      <c r="GI41" s="126"/>
      <c r="GJ41" s="27"/>
      <c r="GK41" s="127"/>
      <c r="GL41" s="126"/>
      <c r="GM41" s="126"/>
      <c r="GN41" s="27"/>
      <c r="GO41" s="127"/>
      <c r="GP41" s="126"/>
      <c r="GQ41" s="126"/>
      <c r="GR41" s="27"/>
      <c r="GS41" s="127"/>
      <c r="GT41" s="126"/>
      <c r="GU41" s="126"/>
      <c r="GV41" s="27"/>
      <c r="GW41" s="127"/>
      <c r="GX41" s="126"/>
      <c r="GY41" s="126"/>
      <c r="GZ41" s="27"/>
      <c r="HA41" s="127"/>
      <c r="HB41" s="126"/>
      <c r="HC41" s="126"/>
      <c r="HD41" s="27"/>
      <c r="HE41" s="127"/>
      <c r="HF41" s="126"/>
      <c r="HG41" s="126"/>
      <c r="HH41" s="27"/>
      <c r="HI41" s="127"/>
      <c r="HJ41" s="126"/>
      <c r="HK41" s="126"/>
      <c r="HL41" s="27"/>
      <c r="HM41" s="127"/>
      <c r="HN41" s="126"/>
      <c r="HO41" s="126"/>
      <c r="HP41" s="27"/>
      <c r="HQ41" s="127"/>
      <c r="HR41" s="126"/>
      <c r="HS41" s="126"/>
      <c r="HT41" s="27"/>
      <c r="HU41" s="127"/>
      <c r="HV41" s="126"/>
      <c r="HW41" s="126"/>
      <c r="HX41" s="27"/>
      <c r="HY41" s="127"/>
      <c r="HZ41" s="126"/>
      <c r="IA41" s="126"/>
      <c r="IB41" s="27"/>
      <c r="IC41" s="127"/>
      <c r="ID41" s="126"/>
      <c r="IE41" s="126"/>
      <c r="IF41" s="27"/>
      <c r="IG41" s="127"/>
      <c r="IH41" s="126"/>
      <c r="II41" s="126"/>
      <c r="IJ41" s="27"/>
    </row>
    <row r="42" spans="1:244" s="118" customFormat="1">
      <c r="A42" s="128" t="s">
        <v>45</v>
      </c>
      <c r="B42" s="129">
        <v>62.79</v>
      </c>
      <c r="C42" s="129">
        <v>0.02</v>
      </c>
      <c r="D42" s="28">
        <v>3.0300197798185626E-2</v>
      </c>
      <c r="E42" s="126"/>
      <c r="F42" s="126"/>
      <c r="G42" s="127"/>
      <c r="H42" s="126"/>
      <c r="I42" s="126"/>
      <c r="J42" s="126"/>
      <c r="K42" s="127"/>
      <c r="L42" s="126"/>
      <c r="M42" s="126"/>
      <c r="N42" s="126"/>
      <c r="O42" s="127"/>
      <c r="P42" s="126"/>
      <c r="Q42" s="126"/>
      <c r="R42" s="126"/>
      <c r="S42" s="127"/>
      <c r="T42" s="126"/>
      <c r="U42" s="126"/>
      <c r="V42" s="126"/>
      <c r="W42" s="127"/>
      <c r="X42" s="126"/>
      <c r="Y42" s="126"/>
      <c r="Z42" s="126"/>
      <c r="AA42" s="127"/>
      <c r="AB42" s="126"/>
      <c r="AC42" s="126"/>
      <c r="AD42" s="126"/>
      <c r="AE42" s="127"/>
      <c r="AF42" s="126"/>
      <c r="AG42" s="126"/>
      <c r="AH42" s="126"/>
      <c r="AI42" s="127"/>
      <c r="AJ42" s="126"/>
      <c r="AK42" s="126"/>
      <c r="AL42" s="126"/>
      <c r="AM42" s="127"/>
      <c r="AN42" s="126"/>
      <c r="AO42" s="126"/>
      <c r="AP42" s="126"/>
      <c r="AQ42" s="127"/>
      <c r="AR42" s="126"/>
      <c r="AS42" s="126"/>
      <c r="AT42" s="126"/>
      <c r="AU42" s="127"/>
      <c r="AV42" s="126"/>
      <c r="AW42" s="126"/>
      <c r="AX42" s="126"/>
      <c r="AY42" s="127"/>
      <c r="AZ42" s="126"/>
      <c r="BA42" s="126"/>
      <c r="BB42" s="126"/>
      <c r="BC42" s="127"/>
      <c r="BD42" s="126"/>
      <c r="BE42" s="126"/>
      <c r="BF42" s="126"/>
      <c r="BG42" s="127"/>
      <c r="BH42" s="126"/>
      <c r="BI42" s="126"/>
      <c r="BJ42" s="126"/>
      <c r="BK42" s="127"/>
      <c r="BL42" s="126"/>
      <c r="BM42" s="126"/>
      <c r="BN42" s="126"/>
      <c r="BO42" s="127"/>
      <c r="BP42" s="126"/>
      <c r="BQ42" s="126"/>
      <c r="BR42" s="126"/>
      <c r="BS42" s="127"/>
      <c r="BT42" s="126"/>
      <c r="BU42" s="126"/>
      <c r="BV42" s="126"/>
      <c r="BW42" s="127"/>
      <c r="BX42" s="126"/>
      <c r="BY42" s="126"/>
      <c r="BZ42" s="126"/>
      <c r="CA42" s="127"/>
      <c r="CB42" s="126"/>
      <c r="CC42" s="126"/>
      <c r="CD42" s="126"/>
      <c r="CE42" s="127"/>
      <c r="CF42" s="126"/>
      <c r="CG42" s="126"/>
      <c r="CH42" s="126"/>
      <c r="CI42" s="127"/>
      <c r="CJ42" s="126"/>
      <c r="CK42" s="126"/>
      <c r="CL42" s="126"/>
      <c r="CM42" s="127"/>
      <c r="CN42" s="126"/>
      <c r="CO42" s="126"/>
      <c r="CP42" s="126"/>
      <c r="CQ42" s="127"/>
      <c r="CR42" s="126"/>
      <c r="CS42" s="126"/>
      <c r="CT42" s="126"/>
      <c r="CU42" s="127"/>
      <c r="CV42" s="126"/>
      <c r="CW42" s="126"/>
      <c r="CX42" s="126"/>
      <c r="CY42" s="127"/>
      <c r="CZ42" s="126"/>
      <c r="DA42" s="126"/>
      <c r="DB42" s="126"/>
      <c r="DC42" s="127"/>
      <c r="DD42" s="126"/>
      <c r="DE42" s="126"/>
      <c r="DF42" s="126"/>
      <c r="DG42" s="127"/>
      <c r="DH42" s="126"/>
      <c r="DI42" s="126"/>
      <c r="DJ42" s="126"/>
      <c r="DK42" s="127"/>
      <c r="DL42" s="126"/>
      <c r="DM42" s="126"/>
      <c r="DN42" s="126"/>
      <c r="DO42" s="127"/>
      <c r="DP42" s="126"/>
      <c r="DQ42" s="126"/>
      <c r="DR42" s="126"/>
      <c r="DS42" s="127"/>
      <c r="DT42" s="126"/>
      <c r="DU42" s="126"/>
      <c r="DV42" s="126"/>
      <c r="DW42" s="127"/>
      <c r="DX42" s="126"/>
      <c r="DY42" s="126"/>
      <c r="DZ42" s="126"/>
      <c r="EA42" s="127"/>
      <c r="EB42" s="126"/>
      <c r="EC42" s="126"/>
      <c r="ED42" s="126"/>
      <c r="EE42" s="127"/>
      <c r="EF42" s="126"/>
      <c r="EG42" s="126"/>
      <c r="EH42" s="126"/>
      <c r="EI42" s="127"/>
      <c r="EJ42" s="126"/>
      <c r="EK42" s="126"/>
      <c r="EL42" s="126"/>
      <c r="EM42" s="127"/>
      <c r="EN42" s="126"/>
      <c r="EO42" s="126"/>
      <c r="EP42" s="126"/>
      <c r="EQ42" s="127"/>
      <c r="ER42" s="126"/>
      <c r="ES42" s="126"/>
      <c r="ET42" s="126"/>
      <c r="EU42" s="127"/>
      <c r="EV42" s="126"/>
      <c r="EW42" s="126"/>
      <c r="EX42" s="126"/>
      <c r="EY42" s="127"/>
      <c r="EZ42" s="126"/>
      <c r="FA42" s="126"/>
      <c r="FB42" s="126"/>
      <c r="FC42" s="127"/>
      <c r="FD42" s="126"/>
      <c r="FE42" s="126"/>
      <c r="FF42" s="126"/>
      <c r="FG42" s="127"/>
      <c r="FH42" s="126"/>
      <c r="FI42" s="126"/>
      <c r="FJ42" s="126"/>
      <c r="FK42" s="127"/>
      <c r="FL42" s="126"/>
      <c r="FM42" s="126"/>
      <c r="FN42" s="126"/>
      <c r="FO42" s="127"/>
      <c r="FP42" s="126"/>
      <c r="FQ42" s="126"/>
      <c r="FR42" s="126"/>
      <c r="FS42" s="127"/>
      <c r="FT42" s="126"/>
      <c r="FU42" s="126"/>
      <c r="FV42" s="126"/>
      <c r="FW42" s="127"/>
      <c r="FX42" s="126"/>
      <c r="FY42" s="126"/>
      <c r="FZ42" s="126"/>
      <c r="GA42" s="127"/>
      <c r="GB42" s="126"/>
      <c r="GC42" s="126"/>
      <c r="GD42" s="126"/>
      <c r="GE42" s="127"/>
      <c r="GF42" s="126"/>
      <c r="GG42" s="126"/>
      <c r="GH42" s="126"/>
      <c r="GI42" s="127"/>
      <c r="GJ42" s="126"/>
      <c r="GK42" s="126"/>
      <c r="GL42" s="126"/>
      <c r="GM42" s="127"/>
      <c r="GN42" s="126"/>
      <c r="GO42" s="126"/>
      <c r="GP42" s="126"/>
      <c r="GQ42" s="127"/>
      <c r="GR42" s="126"/>
      <c r="GS42" s="126"/>
      <c r="GT42" s="126"/>
      <c r="GU42" s="127"/>
      <c r="GV42" s="126"/>
      <c r="GW42" s="126"/>
      <c r="GX42" s="126"/>
      <c r="GY42" s="127"/>
      <c r="GZ42" s="126"/>
      <c r="HA42" s="126"/>
      <c r="HB42" s="126"/>
      <c r="HC42" s="127"/>
      <c r="HD42" s="126"/>
      <c r="HE42" s="126"/>
      <c r="HF42" s="126"/>
      <c r="HG42" s="127"/>
      <c r="HH42" s="126"/>
      <c r="HI42" s="126"/>
      <c r="HJ42" s="126"/>
      <c r="HK42" s="127"/>
      <c r="HL42" s="126"/>
      <c r="HM42" s="126"/>
      <c r="HN42" s="126"/>
      <c r="HO42" s="127"/>
      <c r="HP42" s="126"/>
      <c r="HQ42" s="126"/>
      <c r="HR42" s="126"/>
      <c r="HS42" s="127"/>
      <c r="HT42" s="126"/>
      <c r="HU42" s="126"/>
      <c r="HV42" s="126"/>
      <c r="HW42" s="127"/>
      <c r="HX42" s="126"/>
      <c r="HY42" s="126"/>
      <c r="HZ42" s="126"/>
      <c r="IA42" s="127"/>
      <c r="IB42" s="126"/>
      <c r="IC42" s="126"/>
      <c r="ID42" s="126"/>
      <c r="IE42" s="127"/>
      <c r="IF42" s="126"/>
      <c r="IG42" s="126"/>
      <c r="IH42" s="126"/>
    </row>
    <row r="43" spans="1:244" s="125" customFormat="1">
      <c r="A43" s="119" t="s">
        <v>46</v>
      </c>
      <c r="B43" s="120">
        <v>2072.2637</v>
      </c>
      <c r="C43" s="120">
        <v>0.79060000000000019</v>
      </c>
      <c r="D43" s="25">
        <v>0.99909099406605439</v>
      </c>
    </row>
    <row r="44" spans="1:244" s="118" customFormat="1">
      <c r="A44" s="113" t="s">
        <v>135</v>
      </c>
      <c r="B44" s="2"/>
      <c r="C44" s="2"/>
      <c r="D44" s="2"/>
    </row>
    <row r="45" spans="1:244" s="118" customFormat="1">
      <c r="A45" s="110" t="s">
        <v>209</v>
      </c>
      <c r="B45" s="117">
        <v>0</v>
      </c>
      <c r="C45" s="117">
        <v>0</v>
      </c>
      <c r="D45" s="24">
        <v>0</v>
      </c>
    </row>
    <row r="46" spans="1:244" s="118" customFormat="1">
      <c r="A46" s="110" t="s">
        <v>210</v>
      </c>
      <c r="B46" s="117">
        <v>0</v>
      </c>
      <c r="C46" s="117">
        <v>0</v>
      </c>
      <c r="D46" s="24">
        <v>0</v>
      </c>
    </row>
    <row r="47" spans="1:244" s="118" customFormat="1">
      <c r="A47" s="123" t="s">
        <v>211</v>
      </c>
      <c r="B47" s="124">
        <v>0</v>
      </c>
      <c r="C47" s="124">
        <v>0</v>
      </c>
      <c r="D47" s="26">
        <v>0</v>
      </c>
      <c r="E47" s="127"/>
      <c r="F47" s="126"/>
      <c r="G47" s="126"/>
      <c r="H47" s="27"/>
      <c r="I47" s="127"/>
      <c r="J47" s="126"/>
      <c r="K47" s="126"/>
      <c r="L47" s="27"/>
      <c r="M47" s="127"/>
      <c r="N47" s="126"/>
      <c r="O47" s="126"/>
      <c r="P47" s="27"/>
      <c r="Q47" s="127"/>
      <c r="R47" s="126"/>
      <c r="S47" s="126"/>
      <c r="T47" s="27"/>
      <c r="U47" s="127"/>
      <c r="V47" s="126"/>
      <c r="W47" s="126"/>
      <c r="X47" s="27"/>
      <c r="Y47" s="127"/>
      <c r="Z47" s="126"/>
      <c r="AA47" s="126"/>
      <c r="AB47" s="27"/>
      <c r="AC47" s="127"/>
      <c r="AD47" s="126"/>
      <c r="AE47" s="126"/>
      <c r="AF47" s="27"/>
      <c r="AG47" s="127"/>
      <c r="AH47" s="126"/>
      <c r="AI47" s="126"/>
      <c r="AJ47" s="27"/>
      <c r="AK47" s="127"/>
      <c r="AL47" s="126"/>
      <c r="AM47" s="126"/>
      <c r="AN47" s="27"/>
      <c r="AO47" s="127"/>
      <c r="AP47" s="126"/>
      <c r="AQ47" s="126"/>
      <c r="AR47" s="27"/>
      <c r="AS47" s="127"/>
      <c r="AT47" s="126"/>
      <c r="AU47" s="126"/>
      <c r="AV47" s="27"/>
      <c r="AW47" s="127"/>
      <c r="AX47" s="126"/>
      <c r="AY47" s="126"/>
      <c r="AZ47" s="27"/>
      <c r="BA47" s="127"/>
      <c r="BB47" s="126"/>
      <c r="BC47" s="126"/>
      <c r="BD47" s="27"/>
      <c r="BE47" s="127"/>
      <c r="BF47" s="126"/>
      <c r="BG47" s="126"/>
      <c r="BH47" s="27"/>
      <c r="BI47" s="127"/>
      <c r="BJ47" s="126"/>
      <c r="BK47" s="126"/>
      <c r="BL47" s="27"/>
      <c r="BM47" s="127"/>
      <c r="BN47" s="126"/>
      <c r="BO47" s="126"/>
      <c r="BP47" s="27"/>
      <c r="BQ47" s="127"/>
      <c r="BR47" s="126"/>
      <c r="BS47" s="126"/>
      <c r="BT47" s="27"/>
      <c r="BU47" s="127"/>
      <c r="BV47" s="126"/>
      <c r="BW47" s="126"/>
      <c r="BX47" s="27"/>
      <c r="BY47" s="127"/>
      <c r="BZ47" s="126"/>
      <c r="CA47" s="126"/>
      <c r="CB47" s="27"/>
      <c r="CC47" s="127"/>
      <c r="CD47" s="126"/>
      <c r="CE47" s="126"/>
      <c r="CF47" s="27"/>
      <c r="CG47" s="127"/>
      <c r="CH47" s="126"/>
      <c r="CI47" s="126"/>
      <c r="CJ47" s="27"/>
      <c r="CK47" s="127"/>
      <c r="CL47" s="126"/>
      <c r="CM47" s="126"/>
      <c r="CN47" s="27"/>
      <c r="CO47" s="127"/>
      <c r="CP47" s="126"/>
      <c r="CQ47" s="126"/>
      <c r="CR47" s="27"/>
      <c r="CS47" s="127"/>
      <c r="CT47" s="126"/>
      <c r="CU47" s="126"/>
      <c r="CV47" s="27"/>
      <c r="CW47" s="127"/>
      <c r="CX47" s="126"/>
      <c r="CY47" s="126"/>
      <c r="CZ47" s="27"/>
      <c r="DA47" s="127"/>
      <c r="DB47" s="126"/>
      <c r="DC47" s="126"/>
      <c r="DD47" s="27"/>
      <c r="DE47" s="127"/>
      <c r="DF47" s="126"/>
      <c r="DG47" s="126"/>
      <c r="DH47" s="27"/>
      <c r="DI47" s="127"/>
      <c r="DJ47" s="126"/>
      <c r="DK47" s="126"/>
      <c r="DL47" s="27"/>
      <c r="DM47" s="127"/>
      <c r="DN47" s="126"/>
      <c r="DO47" s="126"/>
      <c r="DP47" s="27"/>
      <c r="DQ47" s="127"/>
      <c r="DR47" s="126"/>
      <c r="DS47" s="126"/>
      <c r="DT47" s="27"/>
      <c r="DU47" s="127"/>
      <c r="DV47" s="126"/>
      <c r="DW47" s="126"/>
      <c r="DX47" s="27"/>
      <c r="DY47" s="127"/>
      <c r="DZ47" s="126"/>
      <c r="EA47" s="126"/>
      <c r="EB47" s="27"/>
      <c r="EC47" s="127"/>
      <c r="ED47" s="126"/>
      <c r="EE47" s="126"/>
      <c r="EF47" s="27"/>
      <c r="EG47" s="127"/>
      <c r="EH47" s="126"/>
      <c r="EI47" s="126"/>
      <c r="EJ47" s="27"/>
      <c r="EK47" s="127"/>
      <c r="EL47" s="126"/>
      <c r="EM47" s="126"/>
      <c r="EN47" s="27"/>
      <c r="EO47" s="127"/>
      <c r="EP47" s="126"/>
      <c r="EQ47" s="126"/>
      <c r="ER47" s="27"/>
      <c r="ES47" s="127"/>
      <c r="ET47" s="126"/>
      <c r="EU47" s="126"/>
      <c r="EV47" s="27"/>
      <c r="EW47" s="127"/>
      <c r="EX47" s="126"/>
      <c r="EY47" s="126"/>
      <c r="EZ47" s="27"/>
      <c r="FA47" s="127"/>
      <c r="FB47" s="126"/>
      <c r="FC47" s="126"/>
      <c r="FD47" s="27"/>
      <c r="FE47" s="127"/>
      <c r="FF47" s="126"/>
      <c r="FG47" s="126"/>
      <c r="FH47" s="27"/>
      <c r="FI47" s="127"/>
      <c r="FJ47" s="126"/>
      <c r="FK47" s="126"/>
      <c r="FL47" s="27"/>
      <c r="FM47" s="127"/>
      <c r="FN47" s="126"/>
      <c r="FO47" s="126"/>
      <c r="FP47" s="27"/>
      <c r="FQ47" s="127"/>
      <c r="FR47" s="126"/>
      <c r="FS47" s="126"/>
      <c r="FT47" s="27"/>
      <c r="FU47" s="127"/>
      <c r="FV47" s="126"/>
      <c r="FW47" s="126"/>
      <c r="FX47" s="27"/>
      <c r="FY47" s="127"/>
      <c r="FZ47" s="126"/>
      <c r="GA47" s="126"/>
      <c r="GB47" s="27"/>
      <c r="GC47" s="127"/>
      <c r="GD47" s="126"/>
      <c r="GE47" s="126"/>
      <c r="GF47" s="27"/>
      <c r="GG47" s="127"/>
      <c r="GH47" s="126"/>
      <c r="GI47" s="126"/>
      <c r="GJ47" s="27"/>
      <c r="GK47" s="127"/>
      <c r="GL47" s="126"/>
      <c r="GM47" s="126"/>
      <c r="GN47" s="27"/>
      <c r="GO47" s="127"/>
      <c r="GP47" s="126"/>
      <c r="GQ47" s="126"/>
      <c r="GR47" s="27"/>
      <c r="GS47" s="127"/>
      <c r="GT47" s="126"/>
      <c r="GU47" s="126"/>
      <c r="GV47" s="27"/>
      <c r="GW47" s="127"/>
      <c r="GX47" s="126"/>
      <c r="GY47" s="126"/>
      <c r="GZ47" s="27"/>
      <c r="HA47" s="127"/>
      <c r="HB47" s="126"/>
      <c r="HC47" s="126"/>
      <c r="HD47" s="27"/>
      <c r="HE47" s="127"/>
      <c r="HF47" s="126"/>
      <c r="HG47" s="126"/>
      <c r="HH47" s="27"/>
      <c r="HI47" s="127"/>
      <c r="HJ47" s="126"/>
      <c r="HK47" s="126"/>
      <c r="HL47" s="27"/>
      <c r="HM47" s="127"/>
      <c r="HN47" s="126"/>
      <c r="HO47" s="126"/>
      <c r="HP47" s="27"/>
      <c r="HQ47" s="127"/>
      <c r="HR47" s="126"/>
      <c r="HS47" s="126"/>
      <c r="HT47" s="27"/>
      <c r="HU47" s="127"/>
      <c r="HV47" s="126"/>
      <c r="HW47" s="126"/>
      <c r="HX47" s="27"/>
      <c r="HY47" s="127"/>
      <c r="HZ47" s="126"/>
      <c r="IA47" s="126"/>
      <c r="IB47" s="27"/>
      <c r="IC47" s="127"/>
      <c r="ID47" s="126"/>
      <c r="IE47" s="126"/>
      <c r="IF47" s="27"/>
      <c r="IG47" s="127"/>
      <c r="IH47" s="126"/>
      <c r="II47" s="126"/>
      <c r="IJ47" s="27"/>
    </row>
    <row r="48" spans="1:244" s="19" customFormat="1" ht="13.5" thickBot="1">
      <c r="A48" s="130" t="s">
        <v>194</v>
      </c>
      <c r="B48" s="131">
        <v>2072.2637</v>
      </c>
      <c r="C48" s="131">
        <v>0.79060000000000019</v>
      </c>
      <c r="D48" s="132">
        <v>0.99909099406605439</v>
      </c>
    </row>
    <row r="49" spans="1:4">
      <c r="A49" s="133" t="s">
        <v>51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341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">
        <v>331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213</v>
      </c>
    </row>
    <row r="7" spans="1:4">
      <c r="A7" s="6"/>
      <c r="B7" s="111" t="s">
        <v>5</v>
      </c>
      <c r="C7" s="8" t="s">
        <v>317</v>
      </c>
      <c r="D7" s="112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57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327</v>
      </c>
      <c r="B11" s="117">
        <v>1740</v>
      </c>
      <c r="C11" s="117">
        <v>0.62</v>
      </c>
      <c r="D11" s="24">
        <v>0.76254381953676542</v>
      </c>
    </row>
    <row r="12" spans="1:4">
      <c r="A12" s="110" t="s">
        <v>304</v>
      </c>
      <c r="B12" s="117"/>
      <c r="C12" s="117"/>
      <c r="D12" s="24">
        <v>0</v>
      </c>
    </row>
    <row r="13" spans="1:4">
      <c r="A13" s="110" t="s">
        <v>328</v>
      </c>
      <c r="B13" s="117">
        <v>96.6</v>
      </c>
      <c r="C13" s="117">
        <v>0.03</v>
      </c>
      <c r="D13" s="24">
        <v>4.2334329291523871E-2</v>
      </c>
    </row>
    <row r="14" spans="1:4">
      <c r="A14" s="110" t="s">
        <v>329</v>
      </c>
      <c r="B14" s="117">
        <v>190</v>
      </c>
      <c r="C14" s="117">
        <v>7.0000000000000007E-2</v>
      </c>
      <c r="D14" s="24">
        <v>8.3266279144819211E-2</v>
      </c>
    </row>
    <row r="15" spans="1:4" s="118" customFormat="1">
      <c r="A15" s="110" t="s">
        <v>330</v>
      </c>
      <c r="B15" s="117">
        <v>1.90008</v>
      </c>
      <c r="C15" s="117">
        <v>5.9999999999999995E-4</v>
      </c>
      <c r="D15" s="24">
        <v>8.3269785093414788E-4</v>
      </c>
    </row>
    <row r="16" spans="1:4">
      <c r="A16" s="119" t="s">
        <v>219</v>
      </c>
      <c r="B16" s="120">
        <v>2028.5000799999998</v>
      </c>
      <c r="C16" s="120">
        <v>0.72060000000000024</v>
      </c>
      <c r="D16" s="25">
        <v>0.88814442797310855</v>
      </c>
    </row>
    <row r="17" spans="1:4">
      <c r="A17" s="121" t="s">
        <v>206</v>
      </c>
    </row>
    <row r="18" spans="1:4">
      <c r="A18" s="122" t="s">
        <v>20</v>
      </c>
      <c r="B18" s="117">
        <v>0</v>
      </c>
      <c r="C18" s="117">
        <v>0</v>
      </c>
      <c r="D18" s="24">
        <v>0</v>
      </c>
    </row>
    <row r="19" spans="1:4">
      <c r="A19" s="122" t="s">
        <v>21</v>
      </c>
      <c r="B19" s="117">
        <v>0</v>
      </c>
      <c r="C19" s="117">
        <v>0</v>
      </c>
      <c r="D19" s="24">
        <v>0</v>
      </c>
    </row>
    <row r="20" spans="1:4">
      <c r="A20" s="122" t="s">
        <v>61</v>
      </c>
      <c r="B20" s="117">
        <v>190</v>
      </c>
      <c r="C20" s="117">
        <v>0.11</v>
      </c>
      <c r="D20" s="24">
        <v>8.3266279144819211E-2</v>
      </c>
    </row>
    <row r="21" spans="1:4">
      <c r="A21" s="122" t="s">
        <v>62</v>
      </c>
      <c r="B21" s="117">
        <v>0</v>
      </c>
      <c r="C21" s="117">
        <v>0</v>
      </c>
      <c r="D21" s="24">
        <v>0</v>
      </c>
    </row>
    <row r="22" spans="1:4">
      <c r="A22" s="122" t="s">
        <v>63</v>
      </c>
      <c r="B22" s="117">
        <v>0</v>
      </c>
      <c r="C22" s="117">
        <v>0</v>
      </c>
      <c r="D22" s="24">
        <v>0</v>
      </c>
    </row>
    <row r="23" spans="1:4">
      <c r="A23" s="122" t="s">
        <v>64</v>
      </c>
      <c r="B23" s="117">
        <v>0</v>
      </c>
      <c r="C23" s="117">
        <v>0</v>
      </c>
      <c r="D23" s="24">
        <v>0</v>
      </c>
    </row>
    <row r="24" spans="1:4">
      <c r="A24" s="122" t="s">
        <v>65</v>
      </c>
      <c r="B24" s="117">
        <v>0</v>
      </c>
      <c r="C24" s="117">
        <v>0</v>
      </c>
      <c r="D24" s="24">
        <v>0</v>
      </c>
    </row>
    <row r="25" spans="1:4">
      <c r="A25" s="122" t="s">
        <v>66</v>
      </c>
      <c r="B25" s="117">
        <v>0</v>
      </c>
      <c r="C25" s="117">
        <v>0</v>
      </c>
      <c r="D25" s="24">
        <v>0</v>
      </c>
    </row>
    <row r="26" spans="1:4">
      <c r="A26" s="123" t="s">
        <v>207</v>
      </c>
      <c r="B26" s="124">
        <v>190</v>
      </c>
      <c r="C26" s="124">
        <v>0.11</v>
      </c>
      <c r="D26" s="26">
        <v>8.3266279144819211E-2</v>
      </c>
    </row>
    <row r="27" spans="1:4" s="118" customFormat="1">
      <c r="A27" s="113" t="s">
        <v>30</v>
      </c>
      <c r="B27" s="2"/>
      <c r="C27" s="2"/>
      <c r="D27" s="2"/>
    </row>
    <row r="28" spans="1:4" s="118" customFormat="1">
      <c r="A28" s="122" t="s">
        <v>31</v>
      </c>
      <c r="B28" s="117">
        <v>0</v>
      </c>
      <c r="C28" s="117">
        <v>0</v>
      </c>
      <c r="D28" s="24">
        <v>0</v>
      </c>
    </row>
    <row r="29" spans="1:4" s="118" customFormat="1">
      <c r="A29" s="110" t="s">
        <v>32</v>
      </c>
      <c r="B29" s="117">
        <v>0</v>
      </c>
      <c r="C29" s="117">
        <v>0</v>
      </c>
      <c r="D29" s="24">
        <v>0</v>
      </c>
    </row>
    <row r="30" spans="1:4" s="125" customFormat="1">
      <c r="A30" s="119" t="s">
        <v>33</v>
      </c>
      <c r="B30" s="120">
        <v>2218.5000799999998</v>
      </c>
      <c r="C30" s="120">
        <v>0.83060000000000023</v>
      </c>
      <c r="D30" s="25">
        <v>0.97141070711792776</v>
      </c>
    </row>
    <row r="31" spans="1:4" s="118" customFormat="1">
      <c r="A31" s="113" t="s">
        <v>34</v>
      </c>
      <c r="B31" s="2"/>
      <c r="C31" s="2"/>
      <c r="D31" s="2"/>
    </row>
    <row r="32" spans="1:4" s="118" customFormat="1">
      <c r="A32" s="110" t="s">
        <v>35</v>
      </c>
      <c r="B32" s="117">
        <v>0</v>
      </c>
      <c r="C32" s="117">
        <v>0</v>
      </c>
      <c r="D32" s="24">
        <v>0</v>
      </c>
    </row>
    <row r="33" spans="1:244" s="118" customFormat="1">
      <c r="A33" s="110" t="s">
        <v>36</v>
      </c>
      <c r="B33" s="117">
        <v>0</v>
      </c>
      <c r="C33" s="117">
        <v>0</v>
      </c>
      <c r="D33" s="24">
        <v>0</v>
      </c>
    </row>
    <row r="34" spans="1:244" s="118" customFormat="1">
      <c r="A34" s="122" t="s">
        <v>37</v>
      </c>
      <c r="B34" s="117">
        <v>0</v>
      </c>
      <c r="C34" s="117">
        <v>0</v>
      </c>
      <c r="D34" s="24">
        <v>0</v>
      </c>
    </row>
    <row r="35" spans="1:244" s="118" customFormat="1">
      <c r="A35" s="122" t="s">
        <v>67</v>
      </c>
      <c r="B35" s="117">
        <v>63.335999999999999</v>
      </c>
      <c r="C35" s="117">
        <v>0.02</v>
      </c>
      <c r="D35" s="24">
        <v>2.7756595031138261E-2</v>
      </c>
    </row>
    <row r="36" spans="1:244" s="118" customFormat="1">
      <c r="A36" s="123" t="s">
        <v>39</v>
      </c>
      <c r="B36" s="124">
        <v>63.335999999999999</v>
      </c>
      <c r="C36" s="124">
        <v>0.02</v>
      </c>
      <c r="D36" s="26">
        <v>2.7756595031138261E-2</v>
      </c>
      <c r="E36" s="127"/>
      <c r="F36" s="126"/>
      <c r="G36" s="126"/>
      <c r="H36" s="27"/>
      <c r="I36" s="127"/>
      <c r="J36" s="126"/>
      <c r="K36" s="126"/>
      <c r="L36" s="27"/>
      <c r="M36" s="127"/>
      <c r="N36" s="126"/>
      <c r="O36" s="126"/>
      <c r="P36" s="27"/>
      <c r="Q36" s="127"/>
      <c r="R36" s="126"/>
      <c r="S36" s="126"/>
      <c r="T36" s="27"/>
      <c r="U36" s="127"/>
      <c r="V36" s="126"/>
      <c r="W36" s="126"/>
      <c r="X36" s="27"/>
      <c r="Y36" s="127"/>
      <c r="Z36" s="126"/>
      <c r="AA36" s="126"/>
      <c r="AB36" s="27"/>
      <c r="AC36" s="127"/>
      <c r="AD36" s="126"/>
      <c r="AE36" s="126"/>
      <c r="AF36" s="27"/>
      <c r="AG36" s="127"/>
      <c r="AH36" s="126"/>
      <c r="AI36" s="126"/>
      <c r="AJ36" s="27"/>
      <c r="AK36" s="127"/>
      <c r="AL36" s="126"/>
      <c r="AM36" s="126"/>
      <c r="AN36" s="27"/>
      <c r="AO36" s="127"/>
      <c r="AP36" s="126"/>
      <c r="AQ36" s="126"/>
      <c r="AR36" s="27"/>
      <c r="AS36" s="127"/>
      <c r="AT36" s="126"/>
      <c r="AU36" s="126"/>
      <c r="AV36" s="27"/>
      <c r="AW36" s="127"/>
      <c r="AX36" s="126"/>
      <c r="AY36" s="126"/>
      <c r="AZ36" s="27"/>
      <c r="BA36" s="127"/>
      <c r="BB36" s="126"/>
      <c r="BC36" s="126"/>
      <c r="BD36" s="27"/>
      <c r="BE36" s="127"/>
      <c r="BF36" s="126"/>
      <c r="BG36" s="126"/>
      <c r="BH36" s="27"/>
      <c r="BI36" s="127"/>
      <c r="BJ36" s="126"/>
      <c r="BK36" s="126"/>
      <c r="BL36" s="27"/>
      <c r="BM36" s="127"/>
      <c r="BN36" s="126"/>
      <c r="BO36" s="126"/>
      <c r="BP36" s="27"/>
      <c r="BQ36" s="127"/>
      <c r="BR36" s="126"/>
      <c r="BS36" s="126"/>
      <c r="BT36" s="27"/>
      <c r="BU36" s="127"/>
      <c r="BV36" s="126"/>
      <c r="BW36" s="126"/>
      <c r="BX36" s="27"/>
      <c r="BY36" s="127"/>
      <c r="BZ36" s="126"/>
      <c r="CA36" s="126"/>
      <c r="CB36" s="27"/>
      <c r="CC36" s="127"/>
      <c r="CD36" s="126"/>
      <c r="CE36" s="126"/>
      <c r="CF36" s="27"/>
      <c r="CG36" s="127"/>
      <c r="CH36" s="126"/>
      <c r="CI36" s="126"/>
      <c r="CJ36" s="27"/>
      <c r="CK36" s="127"/>
      <c r="CL36" s="126"/>
      <c r="CM36" s="126"/>
      <c r="CN36" s="27"/>
      <c r="CO36" s="127"/>
      <c r="CP36" s="126"/>
      <c r="CQ36" s="126"/>
      <c r="CR36" s="27"/>
      <c r="CS36" s="127"/>
      <c r="CT36" s="126"/>
      <c r="CU36" s="126"/>
      <c r="CV36" s="27"/>
      <c r="CW36" s="127"/>
      <c r="CX36" s="126"/>
      <c r="CY36" s="126"/>
      <c r="CZ36" s="27"/>
      <c r="DA36" s="127"/>
      <c r="DB36" s="126"/>
      <c r="DC36" s="126"/>
      <c r="DD36" s="27"/>
      <c r="DE36" s="127"/>
      <c r="DF36" s="126"/>
      <c r="DG36" s="126"/>
      <c r="DH36" s="27"/>
      <c r="DI36" s="127"/>
      <c r="DJ36" s="126"/>
      <c r="DK36" s="126"/>
      <c r="DL36" s="27"/>
      <c r="DM36" s="127"/>
      <c r="DN36" s="126"/>
      <c r="DO36" s="126"/>
      <c r="DP36" s="27"/>
      <c r="DQ36" s="127"/>
      <c r="DR36" s="126"/>
      <c r="DS36" s="126"/>
      <c r="DT36" s="27"/>
      <c r="DU36" s="127"/>
      <c r="DV36" s="126"/>
      <c r="DW36" s="126"/>
      <c r="DX36" s="27"/>
      <c r="DY36" s="127"/>
      <c r="DZ36" s="126"/>
      <c r="EA36" s="126"/>
      <c r="EB36" s="27"/>
      <c r="EC36" s="127"/>
      <c r="ED36" s="126"/>
      <c r="EE36" s="126"/>
      <c r="EF36" s="27"/>
      <c r="EG36" s="127"/>
      <c r="EH36" s="126"/>
      <c r="EI36" s="126"/>
      <c r="EJ36" s="27"/>
      <c r="EK36" s="127"/>
      <c r="EL36" s="126"/>
      <c r="EM36" s="126"/>
      <c r="EN36" s="27"/>
      <c r="EO36" s="127"/>
      <c r="EP36" s="126"/>
      <c r="EQ36" s="126"/>
      <c r="ER36" s="27"/>
      <c r="ES36" s="127"/>
      <c r="ET36" s="126"/>
      <c r="EU36" s="126"/>
      <c r="EV36" s="27"/>
      <c r="EW36" s="127"/>
      <c r="EX36" s="126"/>
      <c r="EY36" s="126"/>
      <c r="EZ36" s="27"/>
      <c r="FA36" s="127"/>
      <c r="FB36" s="126"/>
      <c r="FC36" s="126"/>
      <c r="FD36" s="27"/>
      <c r="FE36" s="127"/>
      <c r="FF36" s="126"/>
      <c r="FG36" s="126"/>
      <c r="FH36" s="27"/>
      <c r="FI36" s="127"/>
      <c r="FJ36" s="126"/>
      <c r="FK36" s="126"/>
      <c r="FL36" s="27"/>
      <c r="FM36" s="127"/>
      <c r="FN36" s="126"/>
      <c r="FO36" s="126"/>
      <c r="FP36" s="27"/>
      <c r="FQ36" s="127"/>
      <c r="FR36" s="126"/>
      <c r="FS36" s="126"/>
      <c r="FT36" s="27"/>
      <c r="FU36" s="127"/>
      <c r="FV36" s="126"/>
      <c r="FW36" s="126"/>
      <c r="FX36" s="27"/>
      <c r="FY36" s="127"/>
      <c r="FZ36" s="126"/>
      <c r="GA36" s="126"/>
      <c r="GB36" s="27"/>
      <c r="GC36" s="127"/>
      <c r="GD36" s="126"/>
      <c r="GE36" s="126"/>
      <c r="GF36" s="27"/>
      <c r="GG36" s="127"/>
      <c r="GH36" s="126"/>
      <c r="GI36" s="126"/>
      <c r="GJ36" s="27"/>
      <c r="GK36" s="127"/>
      <c r="GL36" s="126"/>
      <c r="GM36" s="126"/>
      <c r="GN36" s="27"/>
      <c r="GO36" s="127"/>
      <c r="GP36" s="126"/>
      <c r="GQ36" s="126"/>
      <c r="GR36" s="27"/>
      <c r="GS36" s="127"/>
      <c r="GT36" s="126"/>
      <c r="GU36" s="126"/>
      <c r="GV36" s="27"/>
      <c r="GW36" s="127"/>
      <c r="GX36" s="126"/>
      <c r="GY36" s="126"/>
      <c r="GZ36" s="27"/>
      <c r="HA36" s="127"/>
      <c r="HB36" s="126"/>
      <c r="HC36" s="126"/>
      <c r="HD36" s="27"/>
      <c r="HE36" s="127"/>
      <c r="HF36" s="126"/>
      <c r="HG36" s="126"/>
      <c r="HH36" s="27"/>
      <c r="HI36" s="127"/>
      <c r="HJ36" s="126"/>
      <c r="HK36" s="126"/>
      <c r="HL36" s="27"/>
      <c r="HM36" s="127"/>
      <c r="HN36" s="126"/>
      <c r="HO36" s="126"/>
      <c r="HP36" s="27"/>
      <c r="HQ36" s="127"/>
      <c r="HR36" s="126"/>
      <c r="HS36" s="126"/>
      <c r="HT36" s="27"/>
      <c r="HU36" s="127"/>
      <c r="HV36" s="126"/>
      <c r="HW36" s="126"/>
      <c r="HX36" s="27"/>
      <c r="HY36" s="127"/>
      <c r="HZ36" s="126"/>
      <c r="IA36" s="126"/>
      <c r="IB36" s="27"/>
      <c r="IC36" s="127"/>
      <c r="ID36" s="126"/>
      <c r="IE36" s="126"/>
      <c r="IF36" s="27"/>
      <c r="IG36" s="127"/>
      <c r="IH36" s="126"/>
      <c r="II36" s="126"/>
      <c r="IJ36" s="27"/>
    </row>
    <row r="37" spans="1:244" s="118" customFormat="1">
      <c r="A37" s="113" t="s">
        <v>40</v>
      </c>
      <c r="B37" s="2"/>
      <c r="C37" s="2"/>
      <c r="D37" s="2"/>
    </row>
    <row r="38" spans="1:244" s="118" customFormat="1">
      <c r="A38" s="122" t="s">
        <v>68</v>
      </c>
      <c r="B38" s="117">
        <v>0</v>
      </c>
      <c r="C38" s="117">
        <v>0</v>
      </c>
      <c r="D38" s="24">
        <v>0</v>
      </c>
    </row>
    <row r="39" spans="1:244" s="118" customFormat="1">
      <c r="A39" s="122" t="s">
        <v>42</v>
      </c>
      <c r="B39" s="117">
        <v>0</v>
      </c>
      <c r="C39" s="117">
        <v>0</v>
      </c>
      <c r="D39" s="24">
        <v>0</v>
      </c>
    </row>
    <row r="40" spans="1:244" s="118" customFormat="1">
      <c r="A40" s="122" t="s">
        <v>43</v>
      </c>
      <c r="B40" s="117">
        <v>0</v>
      </c>
      <c r="C40" s="117">
        <v>0</v>
      </c>
      <c r="D40" s="24">
        <v>0</v>
      </c>
    </row>
    <row r="41" spans="1:244" s="118" customFormat="1">
      <c r="A41" s="123" t="s">
        <v>44</v>
      </c>
      <c r="B41" s="124">
        <v>0</v>
      </c>
      <c r="C41" s="124">
        <v>0</v>
      </c>
      <c r="D41" s="26">
        <v>0</v>
      </c>
      <c r="E41" s="127"/>
      <c r="F41" s="126"/>
      <c r="G41" s="126"/>
      <c r="H41" s="27"/>
      <c r="I41" s="127"/>
      <c r="J41" s="126"/>
      <c r="K41" s="126"/>
      <c r="L41" s="27"/>
      <c r="M41" s="127"/>
      <c r="N41" s="126"/>
      <c r="O41" s="126"/>
      <c r="P41" s="27"/>
      <c r="Q41" s="127"/>
      <c r="R41" s="126"/>
      <c r="S41" s="126"/>
      <c r="T41" s="27"/>
      <c r="U41" s="127"/>
      <c r="V41" s="126"/>
      <c r="W41" s="126"/>
      <c r="X41" s="27"/>
      <c r="Y41" s="127"/>
      <c r="Z41" s="126"/>
      <c r="AA41" s="126"/>
      <c r="AB41" s="27"/>
      <c r="AC41" s="127"/>
      <c r="AD41" s="126"/>
      <c r="AE41" s="126"/>
      <c r="AF41" s="27"/>
      <c r="AG41" s="127"/>
      <c r="AH41" s="126"/>
      <c r="AI41" s="126"/>
      <c r="AJ41" s="27"/>
      <c r="AK41" s="127"/>
      <c r="AL41" s="126"/>
      <c r="AM41" s="126"/>
      <c r="AN41" s="27"/>
      <c r="AO41" s="127"/>
      <c r="AP41" s="126"/>
      <c r="AQ41" s="126"/>
      <c r="AR41" s="27"/>
      <c r="AS41" s="127"/>
      <c r="AT41" s="126"/>
      <c r="AU41" s="126"/>
      <c r="AV41" s="27"/>
      <c r="AW41" s="127"/>
      <c r="AX41" s="126"/>
      <c r="AY41" s="126"/>
      <c r="AZ41" s="27"/>
      <c r="BA41" s="127"/>
      <c r="BB41" s="126"/>
      <c r="BC41" s="126"/>
      <c r="BD41" s="27"/>
      <c r="BE41" s="127"/>
      <c r="BF41" s="126"/>
      <c r="BG41" s="126"/>
      <c r="BH41" s="27"/>
      <c r="BI41" s="127"/>
      <c r="BJ41" s="126"/>
      <c r="BK41" s="126"/>
      <c r="BL41" s="27"/>
      <c r="BM41" s="127"/>
      <c r="BN41" s="126"/>
      <c r="BO41" s="126"/>
      <c r="BP41" s="27"/>
      <c r="BQ41" s="127"/>
      <c r="BR41" s="126"/>
      <c r="BS41" s="126"/>
      <c r="BT41" s="27"/>
      <c r="BU41" s="127"/>
      <c r="BV41" s="126"/>
      <c r="BW41" s="126"/>
      <c r="BX41" s="27"/>
      <c r="BY41" s="127"/>
      <c r="BZ41" s="126"/>
      <c r="CA41" s="126"/>
      <c r="CB41" s="27"/>
      <c r="CC41" s="127"/>
      <c r="CD41" s="126"/>
      <c r="CE41" s="126"/>
      <c r="CF41" s="27"/>
      <c r="CG41" s="127"/>
      <c r="CH41" s="126"/>
      <c r="CI41" s="126"/>
      <c r="CJ41" s="27"/>
      <c r="CK41" s="127"/>
      <c r="CL41" s="126"/>
      <c r="CM41" s="126"/>
      <c r="CN41" s="27"/>
      <c r="CO41" s="127"/>
      <c r="CP41" s="126"/>
      <c r="CQ41" s="126"/>
      <c r="CR41" s="27"/>
      <c r="CS41" s="127"/>
      <c r="CT41" s="126"/>
      <c r="CU41" s="126"/>
      <c r="CV41" s="27"/>
      <c r="CW41" s="127"/>
      <c r="CX41" s="126"/>
      <c r="CY41" s="126"/>
      <c r="CZ41" s="27"/>
      <c r="DA41" s="127"/>
      <c r="DB41" s="126"/>
      <c r="DC41" s="126"/>
      <c r="DD41" s="27"/>
      <c r="DE41" s="127"/>
      <c r="DF41" s="126"/>
      <c r="DG41" s="126"/>
      <c r="DH41" s="27"/>
      <c r="DI41" s="127"/>
      <c r="DJ41" s="126"/>
      <c r="DK41" s="126"/>
      <c r="DL41" s="27"/>
      <c r="DM41" s="127"/>
      <c r="DN41" s="126"/>
      <c r="DO41" s="126"/>
      <c r="DP41" s="27"/>
      <c r="DQ41" s="127"/>
      <c r="DR41" s="126"/>
      <c r="DS41" s="126"/>
      <c r="DT41" s="27"/>
      <c r="DU41" s="127"/>
      <c r="DV41" s="126"/>
      <c r="DW41" s="126"/>
      <c r="DX41" s="27"/>
      <c r="DY41" s="127"/>
      <c r="DZ41" s="126"/>
      <c r="EA41" s="126"/>
      <c r="EB41" s="27"/>
      <c r="EC41" s="127"/>
      <c r="ED41" s="126"/>
      <c r="EE41" s="126"/>
      <c r="EF41" s="27"/>
      <c r="EG41" s="127"/>
      <c r="EH41" s="126"/>
      <c r="EI41" s="126"/>
      <c r="EJ41" s="27"/>
      <c r="EK41" s="127"/>
      <c r="EL41" s="126"/>
      <c r="EM41" s="126"/>
      <c r="EN41" s="27"/>
      <c r="EO41" s="127"/>
      <c r="EP41" s="126"/>
      <c r="EQ41" s="126"/>
      <c r="ER41" s="27"/>
      <c r="ES41" s="127"/>
      <c r="ET41" s="126"/>
      <c r="EU41" s="126"/>
      <c r="EV41" s="27"/>
      <c r="EW41" s="127"/>
      <c r="EX41" s="126"/>
      <c r="EY41" s="126"/>
      <c r="EZ41" s="27"/>
      <c r="FA41" s="127"/>
      <c r="FB41" s="126"/>
      <c r="FC41" s="126"/>
      <c r="FD41" s="27"/>
      <c r="FE41" s="127"/>
      <c r="FF41" s="126"/>
      <c r="FG41" s="126"/>
      <c r="FH41" s="27"/>
      <c r="FI41" s="127"/>
      <c r="FJ41" s="126"/>
      <c r="FK41" s="126"/>
      <c r="FL41" s="27"/>
      <c r="FM41" s="127"/>
      <c r="FN41" s="126"/>
      <c r="FO41" s="126"/>
      <c r="FP41" s="27"/>
      <c r="FQ41" s="127"/>
      <c r="FR41" s="126"/>
      <c r="FS41" s="126"/>
      <c r="FT41" s="27"/>
      <c r="FU41" s="127"/>
      <c r="FV41" s="126"/>
      <c r="FW41" s="126"/>
      <c r="FX41" s="27"/>
      <c r="FY41" s="127"/>
      <c r="FZ41" s="126"/>
      <c r="GA41" s="126"/>
      <c r="GB41" s="27"/>
      <c r="GC41" s="127"/>
      <c r="GD41" s="126"/>
      <c r="GE41" s="126"/>
      <c r="GF41" s="27"/>
      <c r="GG41" s="127"/>
      <c r="GH41" s="126"/>
      <c r="GI41" s="126"/>
      <c r="GJ41" s="27"/>
      <c r="GK41" s="127"/>
      <c r="GL41" s="126"/>
      <c r="GM41" s="126"/>
      <c r="GN41" s="27"/>
      <c r="GO41" s="127"/>
      <c r="GP41" s="126"/>
      <c r="GQ41" s="126"/>
      <c r="GR41" s="27"/>
      <c r="GS41" s="127"/>
      <c r="GT41" s="126"/>
      <c r="GU41" s="126"/>
      <c r="GV41" s="27"/>
      <c r="GW41" s="127"/>
      <c r="GX41" s="126"/>
      <c r="GY41" s="126"/>
      <c r="GZ41" s="27"/>
      <c r="HA41" s="127"/>
      <c r="HB41" s="126"/>
      <c r="HC41" s="126"/>
      <c r="HD41" s="27"/>
      <c r="HE41" s="127"/>
      <c r="HF41" s="126"/>
      <c r="HG41" s="126"/>
      <c r="HH41" s="27"/>
      <c r="HI41" s="127"/>
      <c r="HJ41" s="126"/>
      <c r="HK41" s="126"/>
      <c r="HL41" s="27"/>
      <c r="HM41" s="127"/>
      <c r="HN41" s="126"/>
      <c r="HO41" s="126"/>
      <c r="HP41" s="27"/>
      <c r="HQ41" s="127"/>
      <c r="HR41" s="126"/>
      <c r="HS41" s="126"/>
      <c r="HT41" s="27"/>
      <c r="HU41" s="127"/>
      <c r="HV41" s="126"/>
      <c r="HW41" s="126"/>
      <c r="HX41" s="27"/>
      <c r="HY41" s="127"/>
      <c r="HZ41" s="126"/>
      <c r="IA41" s="126"/>
      <c r="IB41" s="27"/>
      <c r="IC41" s="127"/>
      <c r="ID41" s="126"/>
      <c r="IE41" s="126"/>
      <c r="IF41" s="27"/>
      <c r="IG41" s="127"/>
      <c r="IH41" s="126"/>
      <c r="II41" s="126"/>
      <c r="IJ41" s="27"/>
    </row>
    <row r="42" spans="1:244" s="118" customFormat="1">
      <c r="A42" s="128" t="s">
        <v>45</v>
      </c>
      <c r="B42" s="129">
        <v>63.335999999999999</v>
      </c>
      <c r="C42" s="129">
        <v>0.02</v>
      </c>
      <c r="D42" s="28">
        <v>2.7756595031138261E-2</v>
      </c>
      <c r="E42" s="126"/>
      <c r="F42" s="126"/>
      <c r="G42" s="127"/>
      <c r="H42" s="126"/>
      <c r="I42" s="126"/>
      <c r="J42" s="126"/>
      <c r="K42" s="127"/>
      <c r="L42" s="126"/>
      <c r="M42" s="126"/>
      <c r="N42" s="126"/>
      <c r="O42" s="127"/>
      <c r="P42" s="126"/>
      <c r="Q42" s="126"/>
      <c r="R42" s="126"/>
      <c r="S42" s="127"/>
      <c r="T42" s="126"/>
      <c r="U42" s="126"/>
      <c r="V42" s="126"/>
      <c r="W42" s="127"/>
      <c r="X42" s="126"/>
      <c r="Y42" s="126"/>
      <c r="Z42" s="126"/>
      <c r="AA42" s="127"/>
      <c r="AB42" s="126"/>
      <c r="AC42" s="126"/>
      <c r="AD42" s="126"/>
      <c r="AE42" s="127"/>
      <c r="AF42" s="126"/>
      <c r="AG42" s="126"/>
      <c r="AH42" s="126"/>
      <c r="AI42" s="127"/>
      <c r="AJ42" s="126"/>
      <c r="AK42" s="126"/>
      <c r="AL42" s="126"/>
      <c r="AM42" s="127"/>
      <c r="AN42" s="126"/>
      <c r="AO42" s="126"/>
      <c r="AP42" s="126"/>
      <c r="AQ42" s="127"/>
      <c r="AR42" s="126"/>
      <c r="AS42" s="126"/>
      <c r="AT42" s="126"/>
      <c r="AU42" s="127"/>
      <c r="AV42" s="126"/>
      <c r="AW42" s="126"/>
      <c r="AX42" s="126"/>
      <c r="AY42" s="127"/>
      <c r="AZ42" s="126"/>
      <c r="BA42" s="126"/>
      <c r="BB42" s="126"/>
      <c r="BC42" s="127"/>
      <c r="BD42" s="126"/>
      <c r="BE42" s="126"/>
      <c r="BF42" s="126"/>
      <c r="BG42" s="127"/>
      <c r="BH42" s="126"/>
      <c r="BI42" s="126"/>
      <c r="BJ42" s="126"/>
      <c r="BK42" s="127"/>
      <c r="BL42" s="126"/>
      <c r="BM42" s="126"/>
      <c r="BN42" s="126"/>
      <c r="BO42" s="127"/>
      <c r="BP42" s="126"/>
      <c r="BQ42" s="126"/>
      <c r="BR42" s="126"/>
      <c r="BS42" s="127"/>
      <c r="BT42" s="126"/>
      <c r="BU42" s="126"/>
      <c r="BV42" s="126"/>
      <c r="BW42" s="127"/>
      <c r="BX42" s="126"/>
      <c r="BY42" s="126"/>
      <c r="BZ42" s="126"/>
      <c r="CA42" s="127"/>
      <c r="CB42" s="126"/>
      <c r="CC42" s="126"/>
      <c r="CD42" s="126"/>
      <c r="CE42" s="127"/>
      <c r="CF42" s="126"/>
      <c r="CG42" s="126"/>
      <c r="CH42" s="126"/>
      <c r="CI42" s="127"/>
      <c r="CJ42" s="126"/>
      <c r="CK42" s="126"/>
      <c r="CL42" s="126"/>
      <c r="CM42" s="127"/>
      <c r="CN42" s="126"/>
      <c r="CO42" s="126"/>
      <c r="CP42" s="126"/>
      <c r="CQ42" s="127"/>
      <c r="CR42" s="126"/>
      <c r="CS42" s="126"/>
      <c r="CT42" s="126"/>
      <c r="CU42" s="127"/>
      <c r="CV42" s="126"/>
      <c r="CW42" s="126"/>
      <c r="CX42" s="126"/>
      <c r="CY42" s="127"/>
      <c r="CZ42" s="126"/>
      <c r="DA42" s="126"/>
      <c r="DB42" s="126"/>
      <c r="DC42" s="127"/>
      <c r="DD42" s="126"/>
      <c r="DE42" s="126"/>
      <c r="DF42" s="126"/>
      <c r="DG42" s="127"/>
      <c r="DH42" s="126"/>
      <c r="DI42" s="126"/>
      <c r="DJ42" s="126"/>
      <c r="DK42" s="127"/>
      <c r="DL42" s="126"/>
      <c r="DM42" s="126"/>
      <c r="DN42" s="126"/>
      <c r="DO42" s="127"/>
      <c r="DP42" s="126"/>
      <c r="DQ42" s="126"/>
      <c r="DR42" s="126"/>
      <c r="DS42" s="127"/>
      <c r="DT42" s="126"/>
      <c r="DU42" s="126"/>
      <c r="DV42" s="126"/>
      <c r="DW42" s="127"/>
      <c r="DX42" s="126"/>
      <c r="DY42" s="126"/>
      <c r="DZ42" s="126"/>
      <c r="EA42" s="127"/>
      <c r="EB42" s="126"/>
      <c r="EC42" s="126"/>
      <c r="ED42" s="126"/>
      <c r="EE42" s="127"/>
      <c r="EF42" s="126"/>
      <c r="EG42" s="126"/>
      <c r="EH42" s="126"/>
      <c r="EI42" s="127"/>
      <c r="EJ42" s="126"/>
      <c r="EK42" s="126"/>
      <c r="EL42" s="126"/>
      <c r="EM42" s="127"/>
      <c r="EN42" s="126"/>
      <c r="EO42" s="126"/>
      <c r="EP42" s="126"/>
      <c r="EQ42" s="127"/>
      <c r="ER42" s="126"/>
      <c r="ES42" s="126"/>
      <c r="ET42" s="126"/>
      <c r="EU42" s="127"/>
      <c r="EV42" s="126"/>
      <c r="EW42" s="126"/>
      <c r="EX42" s="126"/>
      <c r="EY42" s="127"/>
      <c r="EZ42" s="126"/>
      <c r="FA42" s="126"/>
      <c r="FB42" s="126"/>
      <c r="FC42" s="127"/>
      <c r="FD42" s="126"/>
      <c r="FE42" s="126"/>
      <c r="FF42" s="126"/>
      <c r="FG42" s="127"/>
      <c r="FH42" s="126"/>
      <c r="FI42" s="126"/>
      <c r="FJ42" s="126"/>
      <c r="FK42" s="127"/>
      <c r="FL42" s="126"/>
      <c r="FM42" s="126"/>
      <c r="FN42" s="126"/>
      <c r="FO42" s="127"/>
      <c r="FP42" s="126"/>
      <c r="FQ42" s="126"/>
      <c r="FR42" s="126"/>
      <c r="FS42" s="127"/>
      <c r="FT42" s="126"/>
      <c r="FU42" s="126"/>
      <c r="FV42" s="126"/>
      <c r="FW42" s="127"/>
      <c r="FX42" s="126"/>
      <c r="FY42" s="126"/>
      <c r="FZ42" s="126"/>
      <c r="GA42" s="127"/>
      <c r="GB42" s="126"/>
      <c r="GC42" s="126"/>
      <c r="GD42" s="126"/>
      <c r="GE42" s="127"/>
      <c r="GF42" s="126"/>
      <c r="GG42" s="126"/>
      <c r="GH42" s="126"/>
      <c r="GI42" s="127"/>
      <c r="GJ42" s="126"/>
      <c r="GK42" s="126"/>
      <c r="GL42" s="126"/>
      <c r="GM42" s="127"/>
      <c r="GN42" s="126"/>
      <c r="GO42" s="126"/>
      <c r="GP42" s="126"/>
      <c r="GQ42" s="127"/>
      <c r="GR42" s="126"/>
      <c r="GS42" s="126"/>
      <c r="GT42" s="126"/>
      <c r="GU42" s="127"/>
      <c r="GV42" s="126"/>
      <c r="GW42" s="126"/>
      <c r="GX42" s="126"/>
      <c r="GY42" s="127"/>
      <c r="GZ42" s="126"/>
      <c r="HA42" s="126"/>
      <c r="HB42" s="126"/>
      <c r="HC42" s="127"/>
      <c r="HD42" s="126"/>
      <c r="HE42" s="126"/>
      <c r="HF42" s="126"/>
      <c r="HG42" s="127"/>
      <c r="HH42" s="126"/>
      <c r="HI42" s="126"/>
      <c r="HJ42" s="126"/>
      <c r="HK42" s="127"/>
      <c r="HL42" s="126"/>
      <c r="HM42" s="126"/>
      <c r="HN42" s="126"/>
      <c r="HO42" s="127"/>
      <c r="HP42" s="126"/>
      <c r="HQ42" s="126"/>
      <c r="HR42" s="126"/>
      <c r="HS42" s="127"/>
      <c r="HT42" s="126"/>
      <c r="HU42" s="126"/>
      <c r="HV42" s="126"/>
      <c r="HW42" s="127"/>
      <c r="HX42" s="126"/>
      <c r="HY42" s="126"/>
      <c r="HZ42" s="126"/>
      <c r="IA42" s="127"/>
      <c r="IB42" s="126"/>
      <c r="IC42" s="126"/>
      <c r="ID42" s="126"/>
      <c r="IE42" s="127"/>
      <c r="IF42" s="126"/>
      <c r="IG42" s="126"/>
      <c r="IH42" s="126"/>
    </row>
    <row r="43" spans="1:244" s="125" customFormat="1">
      <c r="A43" s="119" t="s">
        <v>46</v>
      </c>
      <c r="B43" s="120">
        <v>2281.8360799999996</v>
      </c>
      <c r="C43" s="120">
        <v>0.85060000000000024</v>
      </c>
      <c r="D43" s="25">
        <v>0.99916730214906602</v>
      </c>
    </row>
    <row r="44" spans="1:244" s="118" customFormat="1">
      <c r="A44" s="113" t="s">
        <v>135</v>
      </c>
      <c r="B44" s="2"/>
      <c r="C44" s="2"/>
      <c r="D44" s="2"/>
    </row>
    <row r="45" spans="1:244" s="118" customFormat="1">
      <c r="A45" s="110" t="s">
        <v>209</v>
      </c>
      <c r="B45" s="117">
        <v>0</v>
      </c>
      <c r="C45" s="117">
        <v>0</v>
      </c>
      <c r="D45" s="24">
        <v>0</v>
      </c>
    </row>
    <row r="46" spans="1:244" s="118" customFormat="1">
      <c r="A46" s="110" t="s">
        <v>210</v>
      </c>
      <c r="B46" s="117">
        <v>0</v>
      </c>
      <c r="C46" s="117">
        <v>0</v>
      </c>
      <c r="D46" s="24">
        <v>0</v>
      </c>
    </row>
    <row r="47" spans="1:244" s="118" customFormat="1">
      <c r="A47" s="123" t="s">
        <v>211</v>
      </c>
      <c r="B47" s="124">
        <v>0</v>
      </c>
      <c r="C47" s="124">
        <v>0</v>
      </c>
      <c r="D47" s="26">
        <v>0</v>
      </c>
      <c r="E47" s="127"/>
      <c r="F47" s="126"/>
      <c r="G47" s="126"/>
      <c r="H47" s="27"/>
      <c r="I47" s="127"/>
      <c r="J47" s="126"/>
      <c r="K47" s="126"/>
      <c r="L47" s="27"/>
      <c r="M47" s="127"/>
      <c r="N47" s="126"/>
      <c r="O47" s="126"/>
      <c r="P47" s="27"/>
      <c r="Q47" s="127"/>
      <c r="R47" s="126"/>
      <c r="S47" s="126"/>
      <c r="T47" s="27"/>
      <c r="U47" s="127"/>
      <c r="V47" s="126"/>
      <c r="W47" s="126"/>
      <c r="X47" s="27"/>
      <c r="Y47" s="127"/>
      <c r="Z47" s="126"/>
      <c r="AA47" s="126"/>
      <c r="AB47" s="27"/>
      <c r="AC47" s="127"/>
      <c r="AD47" s="126"/>
      <c r="AE47" s="126"/>
      <c r="AF47" s="27"/>
      <c r="AG47" s="127"/>
      <c r="AH47" s="126"/>
      <c r="AI47" s="126"/>
      <c r="AJ47" s="27"/>
      <c r="AK47" s="127"/>
      <c r="AL47" s="126"/>
      <c r="AM47" s="126"/>
      <c r="AN47" s="27"/>
      <c r="AO47" s="127"/>
      <c r="AP47" s="126"/>
      <c r="AQ47" s="126"/>
      <c r="AR47" s="27"/>
      <c r="AS47" s="127"/>
      <c r="AT47" s="126"/>
      <c r="AU47" s="126"/>
      <c r="AV47" s="27"/>
      <c r="AW47" s="127"/>
      <c r="AX47" s="126"/>
      <c r="AY47" s="126"/>
      <c r="AZ47" s="27"/>
      <c r="BA47" s="127"/>
      <c r="BB47" s="126"/>
      <c r="BC47" s="126"/>
      <c r="BD47" s="27"/>
      <c r="BE47" s="127"/>
      <c r="BF47" s="126"/>
      <c r="BG47" s="126"/>
      <c r="BH47" s="27"/>
      <c r="BI47" s="127"/>
      <c r="BJ47" s="126"/>
      <c r="BK47" s="126"/>
      <c r="BL47" s="27"/>
      <c r="BM47" s="127"/>
      <c r="BN47" s="126"/>
      <c r="BO47" s="126"/>
      <c r="BP47" s="27"/>
      <c r="BQ47" s="127"/>
      <c r="BR47" s="126"/>
      <c r="BS47" s="126"/>
      <c r="BT47" s="27"/>
      <c r="BU47" s="127"/>
      <c r="BV47" s="126"/>
      <c r="BW47" s="126"/>
      <c r="BX47" s="27"/>
      <c r="BY47" s="127"/>
      <c r="BZ47" s="126"/>
      <c r="CA47" s="126"/>
      <c r="CB47" s="27"/>
      <c r="CC47" s="127"/>
      <c r="CD47" s="126"/>
      <c r="CE47" s="126"/>
      <c r="CF47" s="27"/>
      <c r="CG47" s="127"/>
      <c r="CH47" s="126"/>
      <c r="CI47" s="126"/>
      <c r="CJ47" s="27"/>
      <c r="CK47" s="127"/>
      <c r="CL47" s="126"/>
      <c r="CM47" s="126"/>
      <c r="CN47" s="27"/>
      <c r="CO47" s="127"/>
      <c r="CP47" s="126"/>
      <c r="CQ47" s="126"/>
      <c r="CR47" s="27"/>
      <c r="CS47" s="127"/>
      <c r="CT47" s="126"/>
      <c r="CU47" s="126"/>
      <c r="CV47" s="27"/>
      <c r="CW47" s="127"/>
      <c r="CX47" s="126"/>
      <c r="CY47" s="126"/>
      <c r="CZ47" s="27"/>
      <c r="DA47" s="127"/>
      <c r="DB47" s="126"/>
      <c r="DC47" s="126"/>
      <c r="DD47" s="27"/>
      <c r="DE47" s="127"/>
      <c r="DF47" s="126"/>
      <c r="DG47" s="126"/>
      <c r="DH47" s="27"/>
      <c r="DI47" s="127"/>
      <c r="DJ47" s="126"/>
      <c r="DK47" s="126"/>
      <c r="DL47" s="27"/>
      <c r="DM47" s="127"/>
      <c r="DN47" s="126"/>
      <c r="DO47" s="126"/>
      <c r="DP47" s="27"/>
      <c r="DQ47" s="127"/>
      <c r="DR47" s="126"/>
      <c r="DS47" s="126"/>
      <c r="DT47" s="27"/>
      <c r="DU47" s="127"/>
      <c r="DV47" s="126"/>
      <c r="DW47" s="126"/>
      <c r="DX47" s="27"/>
      <c r="DY47" s="127"/>
      <c r="DZ47" s="126"/>
      <c r="EA47" s="126"/>
      <c r="EB47" s="27"/>
      <c r="EC47" s="127"/>
      <c r="ED47" s="126"/>
      <c r="EE47" s="126"/>
      <c r="EF47" s="27"/>
      <c r="EG47" s="127"/>
      <c r="EH47" s="126"/>
      <c r="EI47" s="126"/>
      <c r="EJ47" s="27"/>
      <c r="EK47" s="127"/>
      <c r="EL47" s="126"/>
      <c r="EM47" s="126"/>
      <c r="EN47" s="27"/>
      <c r="EO47" s="127"/>
      <c r="EP47" s="126"/>
      <c r="EQ47" s="126"/>
      <c r="ER47" s="27"/>
      <c r="ES47" s="127"/>
      <c r="ET47" s="126"/>
      <c r="EU47" s="126"/>
      <c r="EV47" s="27"/>
      <c r="EW47" s="127"/>
      <c r="EX47" s="126"/>
      <c r="EY47" s="126"/>
      <c r="EZ47" s="27"/>
      <c r="FA47" s="127"/>
      <c r="FB47" s="126"/>
      <c r="FC47" s="126"/>
      <c r="FD47" s="27"/>
      <c r="FE47" s="127"/>
      <c r="FF47" s="126"/>
      <c r="FG47" s="126"/>
      <c r="FH47" s="27"/>
      <c r="FI47" s="127"/>
      <c r="FJ47" s="126"/>
      <c r="FK47" s="126"/>
      <c r="FL47" s="27"/>
      <c r="FM47" s="127"/>
      <c r="FN47" s="126"/>
      <c r="FO47" s="126"/>
      <c r="FP47" s="27"/>
      <c r="FQ47" s="127"/>
      <c r="FR47" s="126"/>
      <c r="FS47" s="126"/>
      <c r="FT47" s="27"/>
      <c r="FU47" s="127"/>
      <c r="FV47" s="126"/>
      <c r="FW47" s="126"/>
      <c r="FX47" s="27"/>
      <c r="FY47" s="127"/>
      <c r="FZ47" s="126"/>
      <c r="GA47" s="126"/>
      <c r="GB47" s="27"/>
      <c r="GC47" s="127"/>
      <c r="GD47" s="126"/>
      <c r="GE47" s="126"/>
      <c r="GF47" s="27"/>
      <c r="GG47" s="127"/>
      <c r="GH47" s="126"/>
      <c r="GI47" s="126"/>
      <c r="GJ47" s="27"/>
      <c r="GK47" s="127"/>
      <c r="GL47" s="126"/>
      <c r="GM47" s="126"/>
      <c r="GN47" s="27"/>
      <c r="GO47" s="127"/>
      <c r="GP47" s="126"/>
      <c r="GQ47" s="126"/>
      <c r="GR47" s="27"/>
      <c r="GS47" s="127"/>
      <c r="GT47" s="126"/>
      <c r="GU47" s="126"/>
      <c r="GV47" s="27"/>
      <c r="GW47" s="127"/>
      <c r="GX47" s="126"/>
      <c r="GY47" s="126"/>
      <c r="GZ47" s="27"/>
      <c r="HA47" s="127"/>
      <c r="HB47" s="126"/>
      <c r="HC47" s="126"/>
      <c r="HD47" s="27"/>
      <c r="HE47" s="127"/>
      <c r="HF47" s="126"/>
      <c r="HG47" s="126"/>
      <c r="HH47" s="27"/>
      <c r="HI47" s="127"/>
      <c r="HJ47" s="126"/>
      <c r="HK47" s="126"/>
      <c r="HL47" s="27"/>
      <c r="HM47" s="127"/>
      <c r="HN47" s="126"/>
      <c r="HO47" s="126"/>
      <c r="HP47" s="27"/>
      <c r="HQ47" s="127"/>
      <c r="HR47" s="126"/>
      <c r="HS47" s="126"/>
      <c r="HT47" s="27"/>
      <c r="HU47" s="127"/>
      <c r="HV47" s="126"/>
      <c r="HW47" s="126"/>
      <c r="HX47" s="27"/>
      <c r="HY47" s="127"/>
      <c r="HZ47" s="126"/>
      <c r="IA47" s="126"/>
      <c r="IB47" s="27"/>
      <c r="IC47" s="127"/>
      <c r="ID47" s="126"/>
      <c r="IE47" s="126"/>
      <c r="IF47" s="27"/>
      <c r="IG47" s="127"/>
      <c r="IH47" s="126"/>
      <c r="II47" s="126"/>
      <c r="IJ47" s="27"/>
    </row>
    <row r="48" spans="1:244" s="19" customFormat="1" ht="13.5" thickBot="1">
      <c r="A48" s="130" t="s">
        <v>194</v>
      </c>
      <c r="B48" s="131">
        <v>2281.8360799999996</v>
      </c>
      <c r="C48" s="131">
        <v>0.85060000000000024</v>
      </c>
      <c r="D48" s="132">
        <v>0.99916730214906602</v>
      </c>
    </row>
    <row r="49" spans="1:4">
      <c r="A49" s="133" t="s">
        <v>51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IJ49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324</v>
      </c>
      <c r="B2" s="1"/>
      <c r="C2" s="1"/>
      <c r="D2" s="1"/>
    </row>
    <row r="3" spans="1:4">
      <c r="A3" s="108" t="s">
        <v>342</v>
      </c>
      <c r="B3" s="1"/>
      <c r="C3" s="1"/>
      <c r="D3" s="1"/>
    </row>
    <row r="4" spans="1:4">
      <c r="A4" s="108" t="s">
        <v>326</v>
      </c>
      <c r="B4" s="1"/>
      <c r="C4" s="1"/>
      <c r="D4" s="1"/>
    </row>
    <row r="5" spans="1:4">
      <c r="A5" s="108" t="s">
        <v>331</v>
      </c>
      <c r="B5" s="1"/>
      <c r="C5" s="1"/>
      <c r="D5" s="1"/>
    </row>
    <row r="6" spans="1:4" ht="13.5" thickBot="1">
      <c r="A6" s="3" t="s">
        <v>3</v>
      </c>
      <c r="B6" s="109">
        <v>2800</v>
      </c>
      <c r="C6" s="110" t="s">
        <v>213</v>
      </c>
    </row>
    <row r="7" spans="1:4">
      <c r="A7" s="6"/>
      <c r="B7" s="111" t="s">
        <v>5</v>
      </c>
      <c r="C7" s="8" t="s">
        <v>343</v>
      </c>
      <c r="D7" s="112" t="s">
        <v>6</v>
      </c>
    </row>
    <row r="8" spans="1:4">
      <c r="A8" s="113" t="s">
        <v>200</v>
      </c>
      <c r="D8" s="114" t="s">
        <v>8</v>
      </c>
    </row>
    <row r="9" spans="1:4" ht="13.5" thickBot="1">
      <c r="A9" s="10"/>
      <c r="B9" s="115" t="s">
        <v>57</v>
      </c>
      <c r="C9" s="115" t="s">
        <v>10</v>
      </c>
      <c r="D9" s="116" t="s">
        <v>11</v>
      </c>
    </row>
    <row r="10" spans="1:4">
      <c r="A10" s="113" t="s">
        <v>201</v>
      </c>
      <c r="B10" s="117"/>
    </row>
    <row r="11" spans="1:4">
      <c r="A11" s="110" t="s">
        <v>327</v>
      </c>
      <c r="B11" s="117">
        <v>1840</v>
      </c>
      <c r="C11" s="117">
        <v>0.66</v>
      </c>
      <c r="D11" s="13">
        <v>0.77090791937281888</v>
      </c>
    </row>
    <row r="12" spans="1:4">
      <c r="A12" s="110" t="s">
        <v>304</v>
      </c>
      <c r="B12" s="117"/>
      <c r="C12" s="117"/>
      <c r="D12" s="13">
        <v>0</v>
      </c>
    </row>
    <row r="13" spans="1:4">
      <c r="A13" s="110" t="s">
        <v>328</v>
      </c>
      <c r="B13" s="117">
        <v>61.56</v>
      </c>
      <c r="C13" s="117">
        <v>0.02</v>
      </c>
      <c r="D13" s="13">
        <v>2.579189756336453E-2</v>
      </c>
    </row>
    <row r="14" spans="1:4">
      <c r="A14" s="110" t="s">
        <v>329</v>
      </c>
      <c r="B14" s="117">
        <v>210</v>
      </c>
      <c r="C14" s="117">
        <v>0.08</v>
      </c>
      <c r="D14" s="13">
        <v>8.798405601537608E-2</v>
      </c>
    </row>
    <row r="15" spans="1:4" s="118" customFormat="1">
      <c r="A15" s="110" t="s">
        <v>330</v>
      </c>
      <c r="B15" s="117">
        <v>1.90008</v>
      </c>
      <c r="C15" s="117">
        <v>5.9999999999999995E-4</v>
      </c>
      <c r="D15" s="13">
        <v>7.9607973882712274E-4</v>
      </c>
    </row>
    <row r="16" spans="1:4">
      <c r="A16" s="119" t="s">
        <v>219</v>
      </c>
      <c r="B16" s="120">
        <v>2113.4600799999998</v>
      </c>
      <c r="C16" s="120">
        <v>0.76059999999999994</v>
      </c>
      <c r="D16" s="16">
        <v>0.88468387295155948</v>
      </c>
    </row>
    <row r="17" spans="1:4">
      <c r="A17" s="121" t="s">
        <v>206</v>
      </c>
    </row>
    <row r="18" spans="1:4">
      <c r="A18" s="122" t="s">
        <v>20</v>
      </c>
      <c r="B18" s="117">
        <v>0</v>
      </c>
      <c r="C18" s="117">
        <v>0</v>
      </c>
      <c r="D18" s="13">
        <v>0</v>
      </c>
    </row>
    <row r="19" spans="1:4">
      <c r="A19" s="122" t="s">
        <v>21</v>
      </c>
      <c r="B19" s="117">
        <v>0</v>
      </c>
      <c r="C19" s="117">
        <v>0</v>
      </c>
      <c r="D19" s="13">
        <v>0</v>
      </c>
    </row>
    <row r="20" spans="1:4">
      <c r="A20" s="122" t="s">
        <v>61</v>
      </c>
      <c r="B20" s="117">
        <v>210</v>
      </c>
      <c r="C20" s="117">
        <v>0.11</v>
      </c>
      <c r="D20" s="13">
        <v>8.798405601537608E-2</v>
      </c>
    </row>
    <row r="21" spans="1:4">
      <c r="A21" s="122" t="s">
        <v>62</v>
      </c>
      <c r="B21" s="117">
        <v>0</v>
      </c>
      <c r="C21" s="117">
        <v>0</v>
      </c>
      <c r="D21" s="13">
        <v>0</v>
      </c>
    </row>
    <row r="22" spans="1:4">
      <c r="A22" s="122" t="s">
        <v>63</v>
      </c>
      <c r="B22" s="117">
        <v>0</v>
      </c>
      <c r="C22" s="117">
        <v>0</v>
      </c>
      <c r="D22" s="13">
        <v>0</v>
      </c>
    </row>
    <row r="23" spans="1:4">
      <c r="A23" s="122" t="s">
        <v>64</v>
      </c>
      <c r="B23" s="117">
        <v>0</v>
      </c>
      <c r="C23" s="117">
        <v>0</v>
      </c>
      <c r="D23" s="13">
        <v>0</v>
      </c>
    </row>
    <row r="24" spans="1:4">
      <c r="A24" s="122" t="s">
        <v>65</v>
      </c>
      <c r="B24" s="117">
        <v>0</v>
      </c>
      <c r="C24" s="117">
        <v>0</v>
      </c>
      <c r="D24" s="13">
        <v>0</v>
      </c>
    </row>
    <row r="25" spans="1:4">
      <c r="A25" s="122" t="s">
        <v>66</v>
      </c>
      <c r="B25" s="117">
        <v>0</v>
      </c>
      <c r="C25" s="117">
        <v>0</v>
      </c>
      <c r="D25" s="13">
        <v>0</v>
      </c>
    </row>
    <row r="26" spans="1:4">
      <c r="A26" s="123" t="s">
        <v>207</v>
      </c>
      <c r="B26" s="124">
        <v>210</v>
      </c>
      <c r="C26" s="124">
        <v>0.11</v>
      </c>
      <c r="D26" s="18">
        <v>8.798405601537608E-2</v>
      </c>
    </row>
    <row r="27" spans="1:4" s="118" customFormat="1">
      <c r="A27" s="113" t="s">
        <v>30</v>
      </c>
      <c r="B27" s="2"/>
      <c r="C27" s="2"/>
      <c r="D27" s="2"/>
    </row>
    <row r="28" spans="1:4" s="118" customFormat="1">
      <c r="A28" s="122" t="s">
        <v>31</v>
      </c>
      <c r="B28" s="117">
        <v>0</v>
      </c>
      <c r="C28" s="117">
        <v>0</v>
      </c>
      <c r="D28" s="13">
        <v>0</v>
      </c>
    </row>
    <row r="29" spans="1:4" s="118" customFormat="1">
      <c r="A29" s="110" t="s">
        <v>32</v>
      </c>
      <c r="B29" s="117">
        <v>0</v>
      </c>
      <c r="C29" s="117">
        <v>0</v>
      </c>
      <c r="D29" s="13">
        <v>0</v>
      </c>
    </row>
    <row r="30" spans="1:4" s="125" customFormat="1">
      <c r="A30" s="119" t="s">
        <v>33</v>
      </c>
      <c r="B30" s="120">
        <v>2323.4600799999998</v>
      </c>
      <c r="C30" s="120">
        <v>0.87059999999999993</v>
      </c>
      <c r="D30" s="16">
        <v>0.97266792896693555</v>
      </c>
    </row>
    <row r="31" spans="1:4" s="118" customFormat="1">
      <c r="A31" s="113" t="s">
        <v>34</v>
      </c>
      <c r="B31" s="2"/>
      <c r="C31" s="2"/>
      <c r="D31" s="2"/>
    </row>
    <row r="32" spans="1:4" s="118" customFormat="1">
      <c r="A32" s="110" t="s">
        <v>35</v>
      </c>
      <c r="B32" s="117">
        <v>0</v>
      </c>
      <c r="C32" s="117">
        <v>0</v>
      </c>
      <c r="D32" s="13">
        <v>0</v>
      </c>
    </row>
    <row r="33" spans="1:244" s="118" customFormat="1">
      <c r="A33" s="110" t="s">
        <v>36</v>
      </c>
      <c r="B33" s="117">
        <v>0</v>
      </c>
      <c r="C33" s="117">
        <v>0</v>
      </c>
      <c r="D33" s="13">
        <v>0</v>
      </c>
    </row>
    <row r="34" spans="1:244" s="118" customFormat="1">
      <c r="A34" s="122" t="s">
        <v>37</v>
      </c>
      <c r="B34" s="117">
        <v>0</v>
      </c>
      <c r="C34" s="117">
        <v>0</v>
      </c>
      <c r="D34" s="13">
        <v>0</v>
      </c>
    </row>
    <row r="35" spans="1:244" s="118" customFormat="1">
      <c r="A35" s="122" t="s">
        <v>67</v>
      </c>
      <c r="B35" s="117">
        <v>63.335999999999999</v>
      </c>
      <c r="C35" s="117">
        <v>0.02</v>
      </c>
      <c r="D35" s="13">
        <v>2.6535991294237424E-2</v>
      </c>
    </row>
    <row r="36" spans="1:244" s="118" customFormat="1">
      <c r="A36" s="123" t="s">
        <v>39</v>
      </c>
      <c r="B36" s="124">
        <v>63.335999999999999</v>
      </c>
      <c r="C36" s="124">
        <v>0.02</v>
      </c>
      <c r="D36" s="18">
        <v>2.6535991294237424E-2</v>
      </c>
      <c r="E36" s="127"/>
      <c r="F36" s="126"/>
      <c r="G36" s="126"/>
      <c r="H36" s="20"/>
      <c r="I36" s="127"/>
      <c r="J36" s="126"/>
      <c r="K36" s="126"/>
      <c r="L36" s="20"/>
      <c r="M36" s="127"/>
      <c r="N36" s="126"/>
      <c r="O36" s="126"/>
      <c r="P36" s="20"/>
      <c r="Q36" s="127"/>
      <c r="R36" s="126"/>
      <c r="S36" s="126"/>
      <c r="T36" s="20"/>
      <c r="U36" s="127"/>
      <c r="V36" s="126"/>
      <c r="W36" s="126"/>
      <c r="X36" s="20"/>
      <c r="Y36" s="127"/>
      <c r="Z36" s="126"/>
      <c r="AA36" s="126"/>
      <c r="AB36" s="20"/>
      <c r="AC36" s="127"/>
      <c r="AD36" s="126"/>
      <c r="AE36" s="126"/>
      <c r="AF36" s="20"/>
      <c r="AG36" s="127"/>
      <c r="AH36" s="126"/>
      <c r="AI36" s="126"/>
      <c r="AJ36" s="20"/>
      <c r="AK36" s="127"/>
      <c r="AL36" s="126"/>
      <c r="AM36" s="126"/>
      <c r="AN36" s="20"/>
      <c r="AO36" s="127"/>
      <c r="AP36" s="126"/>
      <c r="AQ36" s="126"/>
      <c r="AR36" s="20"/>
      <c r="AS36" s="127"/>
      <c r="AT36" s="126"/>
      <c r="AU36" s="126"/>
      <c r="AV36" s="20"/>
      <c r="AW36" s="127"/>
      <c r="AX36" s="126"/>
      <c r="AY36" s="126"/>
      <c r="AZ36" s="20"/>
      <c r="BA36" s="127"/>
      <c r="BB36" s="126"/>
      <c r="BC36" s="126"/>
      <c r="BD36" s="20"/>
      <c r="BE36" s="127"/>
      <c r="BF36" s="126"/>
      <c r="BG36" s="126"/>
      <c r="BH36" s="20"/>
      <c r="BI36" s="127"/>
      <c r="BJ36" s="126"/>
      <c r="BK36" s="126"/>
      <c r="BL36" s="20"/>
      <c r="BM36" s="127"/>
      <c r="BN36" s="126"/>
      <c r="BO36" s="126"/>
      <c r="BP36" s="20"/>
      <c r="BQ36" s="127"/>
      <c r="BR36" s="126"/>
      <c r="BS36" s="126"/>
      <c r="BT36" s="20"/>
      <c r="BU36" s="127"/>
      <c r="BV36" s="126"/>
      <c r="BW36" s="126"/>
      <c r="BX36" s="20"/>
      <c r="BY36" s="127"/>
      <c r="BZ36" s="126"/>
      <c r="CA36" s="126"/>
      <c r="CB36" s="20"/>
      <c r="CC36" s="127"/>
      <c r="CD36" s="126"/>
      <c r="CE36" s="126"/>
      <c r="CF36" s="20"/>
      <c r="CG36" s="127"/>
      <c r="CH36" s="126"/>
      <c r="CI36" s="126"/>
      <c r="CJ36" s="20"/>
      <c r="CK36" s="127"/>
      <c r="CL36" s="126"/>
      <c r="CM36" s="126"/>
      <c r="CN36" s="20"/>
      <c r="CO36" s="127"/>
      <c r="CP36" s="126"/>
      <c r="CQ36" s="126"/>
      <c r="CR36" s="20"/>
      <c r="CS36" s="127"/>
      <c r="CT36" s="126"/>
      <c r="CU36" s="126"/>
      <c r="CV36" s="20"/>
      <c r="CW36" s="127"/>
      <c r="CX36" s="126"/>
      <c r="CY36" s="126"/>
      <c r="CZ36" s="20"/>
      <c r="DA36" s="127"/>
      <c r="DB36" s="126"/>
      <c r="DC36" s="126"/>
      <c r="DD36" s="20"/>
      <c r="DE36" s="127"/>
      <c r="DF36" s="126"/>
      <c r="DG36" s="126"/>
      <c r="DH36" s="20"/>
      <c r="DI36" s="127"/>
      <c r="DJ36" s="126"/>
      <c r="DK36" s="126"/>
      <c r="DL36" s="20"/>
      <c r="DM36" s="127"/>
      <c r="DN36" s="126"/>
      <c r="DO36" s="126"/>
      <c r="DP36" s="20"/>
      <c r="DQ36" s="127"/>
      <c r="DR36" s="126"/>
      <c r="DS36" s="126"/>
      <c r="DT36" s="20"/>
      <c r="DU36" s="127"/>
      <c r="DV36" s="126"/>
      <c r="DW36" s="126"/>
      <c r="DX36" s="20"/>
      <c r="DY36" s="127"/>
      <c r="DZ36" s="126"/>
      <c r="EA36" s="126"/>
      <c r="EB36" s="20"/>
      <c r="EC36" s="127"/>
      <c r="ED36" s="126"/>
      <c r="EE36" s="126"/>
      <c r="EF36" s="20"/>
      <c r="EG36" s="127"/>
      <c r="EH36" s="126"/>
      <c r="EI36" s="126"/>
      <c r="EJ36" s="20"/>
      <c r="EK36" s="127"/>
      <c r="EL36" s="126"/>
      <c r="EM36" s="126"/>
      <c r="EN36" s="20"/>
      <c r="EO36" s="127"/>
      <c r="EP36" s="126"/>
      <c r="EQ36" s="126"/>
      <c r="ER36" s="20"/>
      <c r="ES36" s="127"/>
      <c r="ET36" s="126"/>
      <c r="EU36" s="126"/>
      <c r="EV36" s="20"/>
      <c r="EW36" s="127"/>
      <c r="EX36" s="126"/>
      <c r="EY36" s="126"/>
      <c r="EZ36" s="20"/>
      <c r="FA36" s="127"/>
      <c r="FB36" s="126"/>
      <c r="FC36" s="126"/>
      <c r="FD36" s="20"/>
      <c r="FE36" s="127"/>
      <c r="FF36" s="126"/>
      <c r="FG36" s="126"/>
      <c r="FH36" s="20"/>
      <c r="FI36" s="127"/>
      <c r="FJ36" s="126"/>
      <c r="FK36" s="126"/>
      <c r="FL36" s="20"/>
      <c r="FM36" s="127"/>
      <c r="FN36" s="126"/>
      <c r="FO36" s="126"/>
      <c r="FP36" s="20"/>
      <c r="FQ36" s="127"/>
      <c r="FR36" s="126"/>
      <c r="FS36" s="126"/>
      <c r="FT36" s="20"/>
      <c r="FU36" s="127"/>
      <c r="FV36" s="126"/>
      <c r="FW36" s="126"/>
      <c r="FX36" s="20"/>
      <c r="FY36" s="127"/>
      <c r="FZ36" s="126"/>
      <c r="GA36" s="126"/>
      <c r="GB36" s="20"/>
      <c r="GC36" s="127"/>
      <c r="GD36" s="126"/>
      <c r="GE36" s="126"/>
      <c r="GF36" s="20"/>
      <c r="GG36" s="127"/>
      <c r="GH36" s="126"/>
      <c r="GI36" s="126"/>
      <c r="GJ36" s="20"/>
      <c r="GK36" s="127"/>
      <c r="GL36" s="126"/>
      <c r="GM36" s="126"/>
      <c r="GN36" s="20"/>
      <c r="GO36" s="127"/>
      <c r="GP36" s="126"/>
      <c r="GQ36" s="126"/>
      <c r="GR36" s="20"/>
      <c r="GS36" s="127"/>
      <c r="GT36" s="126"/>
      <c r="GU36" s="126"/>
      <c r="GV36" s="20"/>
      <c r="GW36" s="127"/>
      <c r="GX36" s="126"/>
      <c r="GY36" s="126"/>
      <c r="GZ36" s="20"/>
      <c r="HA36" s="127"/>
      <c r="HB36" s="126"/>
      <c r="HC36" s="126"/>
      <c r="HD36" s="20"/>
      <c r="HE36" s="127"/>
      <c r="HF36" s="126"/>
      <c r="HG36" s="126"/>
      <c r="HH36" s="20"/>
      <c r="HI36" s="127"/>
      <c r="HJ36" s="126"/>
      <c r="HK36" s="126"/>
      <c r="HL36" s="20"/>
      <c r="HM36" s="127"/>
      <c r="HN36" s="126"/>
      <c r="HO36" s="126"/>
      <c r="HP36" s="20"/>
      <c r="HQ36" s="127"/>
      <c r="HR36" s="126"/>
      <c r="HS36" s="126"/>
      <c r="HT36" s="20"/>
      <c r="HU36" s="127"/>
      <c r="HV36" s="126"/>
      <c r="HW36" s="126"/>
      <c r="HX36" s="20"/>
      <c r="HY36" s="127"/>
      <c r="HZ36" s="126"/>
      <c r="IA36" s="126"/>
      <c r="IB36" s="20"/>
      <c r="IC36" s="127"/>
      <c r="ID36" s="126"/>
      <c r="IE36" s="126"/>
      <c r="IF36" s="20"/>
      <c r="IG36" s="127"/>
      <c r="IH36" s="126"/>
      <c r="II36" s="126"/>
      <c r="IJ36" s="20"/>
    </row>
    <row r="37" spans="1:244" s="118" customFormat="1">
      <c r="A37" s="113" t="s">
        <v>40</v>
      </c>
      <c r="B37" s="2"/>
      <c r="C37" s="2"/>
      <c r="D37" s="2"/>
    </row>
    <row r="38" spans="1:244" s="118" customFormat="1">
      <c r="A38" s="122" t="s">
        <v>68</v>
      </c>
      <c r="B38" s="117">
        <v>0</v>
      </c>
      <c r="C38" s="117">
        <v>0</v>
      </c>
      <c r="D38" s="13">
        <v>0</v>
      </c>
    </row>
    <row r="39" spans="1:244" s="118" customFormat="1">
      <c r="A39" s="122" t="s">
        <v>42</v>
      </c>
      <c r="B39" s="117">
        <v>0</v>
      </c>
      <c r="C39" s="117">
        <v>0</v>
      </c>
      <c r="D39" s="13">
        <v>0</v>
      </c>
    </row>
    <row r="40" spans="1:244" s="118" customFormat="1">
      <c r="A40" s="122" t="s">
        <v>43</v>
      </c>
      <c r="B40" s="117">
        <v>0</v>
      </c>
      <c r="C40" s="117">
        <v>0</v>
      </c>
      <c r="D40" s="13">
        <v>0</v>
      </c>
    </row>
    <row r="41" spans="1:244" s="118" customFormat="1">
      <c r="A41" s="123" t="s">
        <v>44</v>
      </c>
      <c r="B41" s="124">
        <v>0</v>
      </c>
      <c r="C41" s="124">
        <v>0</v>
      </c>
      <c r="D41" s="18">
        <v>0</v>
      </c>
      <c r="E41" s="127"/>
      <c r="F41" s="126"/>
      <c r="G41" s="126"/>
      <c r="H41" s="20"/>
      <c r="I41" s="127"/>
      <c r="J41" s="126"/>
      <c r="K41" s="126"/>
      <c r="L41" s="20"/>
      <c r="M41" s="127"/>
      <c r="N41" s="126"/>
      <c r="O41" s="126"/>
      <c r="P41" s="20"/>
      <c r="Q41" s="127"/>
      <c r="R41" s="126"/>
      <c r="S41" s="126"/>
      <c r="T41" s="20"/>
      <c r="U41" s="127"/>
      <c r="V41" s="126"/>
      <c r="W41" s="126"/>
      <c r="X41" s="20"/>
      <c r="Y41" s="127"/>
      <c r="Z41" s="126"/>
      <c r="AA41" s="126"/>
      <c r="AB41" s="20"/>
      <c r="AC41" s="127"/>
      <c r="AD41" s="126"/>
      <c r="AE41" s="126"/>
      <c r="AF41" s="20"/>
      <c r="AG41" s="127"/>
      <c r="AH41" s="126"/>
      <c r="AI41" s="126"/>
      <c r="AJ41" s="20"/>
      <c r="AK41" s="127"/>
      <c r="AL41" s="126"/>
      <c r="AM41" s="126"/>
      <c r="AN41" s="20"/>
      <c r="AO41" s="127"/>
      <c r="AP41" s="126"/>
      <c r="AQ41" s="126"/>
      <c r="AR41" s="20"/>
      <c r="AS41" s="127"/>
      <c r="AT41" s="126"/>
      <c r="AU41" s="126"/>
      <c r="AV41" s="20"/>
      <c r="AW41" s="127"/>
      <c r="AX41" s="126"/>
      <c r="AY41" s="126"/>
      <c r="AZ41" s="20"/>
      <c r="BA41" s="127"/>
      <c r="BB41" s="126"/>
      <c r="BC41" s="126"/>
      <c r="BD41" s="20"/>
      <c r="BE41" s="127"/>
      <c r="BF41" s="126"/>
      <c r="BG41" s="126"/>
      <c r="BH41" s="20"/>
      <c r="BI41" s="127"/>
      <c r="BJ41" s="126"/>
      <c r="BK41" s="126"/>
      <c r="BL41" s="20"/>
      <c r="BM41" s="127"/>
      <c r="BN41" s="126"/>
      <c r="BO41" s="126"/>
      <c r="BP41" s="20"/>
      <c r="BQ41" s="127"/>
      <c r="BR41" s="126"/>
      <c r="BS41" s="126"/>
      <c r="BT41" s="20"/>
      <c r="BU41" s="127"/>
      <c r="BV41" s="126"/>
      <c r="BW41" s="126"/>
      <c r="BX41" s="20"/>
      <c r="BY41" s="127"/>
      <c r="BZ41" s="126"/>
      <c r="CA41" s="126"/>
      <c r="CB41" s="20"/>
      <c r="CC41" s="127"/>
      <c r="CD41" s="126"/>
      <c r="CE41" s="126"/>
      <c r="CF41" s="20"/>
      <c r="CG41" s="127"/>
      <c r="CH41" s="126"/>
      <c r="CI41" s="126"/>
      <c r="CJ41" s="20"/>
      <c r="CK41" s="127"/>
      <c r="CL41" s="126"/>
      <c r="CM41" s="126"/>
      <c r="CN41" s="20"/>
      <c r="CO41" s="127"/>
      <c r="CP41" s="126"/>
      <c r="CQ41" s="126"/>
      <c r="CR41" s="20"/>
      <c r="CS41" s="127"/>
      <c r="CT41" s="126"/>
      <c r="CU41" s="126"/>
      <c r="CV41" s="20"/>
      <c r="CW41" s="127"/>
      <c r="CX41" s="126"/>
      <c r="CY41" s="126"/>
      <c r="CZ41" s="20"/>
      <c r="DA41" s="127"/>
      <c r="DB41" s="126"/>
      <c r="DC41" s="126"/>
      <c r="DD41" s="20"/>
      <c r="DE41" s="127"/>
      <c r="DF41" s="126"/>
      <c r="DG41" s="126"/>
      <c r="DH41" s="20"/>
      <c r="DI41" s="127"/>
      <c r="DJ41" s="126"/>
      <c r="DK41" s="126"/>
      <c r="DL41" s="20"/>
      <c r="DM41" s="127"/>
      <c r="DN41" s="126"/>
      <c r="DO41" s="126"/>
      <c r="DP41" s="20"/>
      <c r="DQ41" s="127"/>
      <c r="DR41" s="126"/>
      <c r="DS41" s="126"/>
      <c r="DT41" s="20"/>
      <c r="DU41" s="127"/>
      <c r="DV41" s="126"/>
      <c r="DW41" s="126"/>
      <c r="DX41" s="20"/>
      <c r="DY41" s="127"/>
      <c r="DZ41" s="126"/>
      <c r="EA41" s="126"/>
      <c r="EB41" s="20"/>
      <c r="EC41" s="127"/>
      <c r="ED41" s="126"/>
      <c r="EE41" s="126"/>
      <c r="EF41" s="20"/>
      <c r="EG41" s="127"/>
      <c r="EH41" s="126"/>
      <c r="EI41" s="126"/>
      <c r="EJ41" s="20"/>
      <c r="EK41" s="127"/>
      <c r="EL41" s="126"/>
      <c r="EM41" s="126"/>
      <c r="EN41" s="20"/>
      <c r="EO41" s="127"/>
      <c r="EP41" s="126"/>
      <c r="EQ41" s="126"/>
      <c r="ER41" s="20"/>
      <c r="ES41" s="127"/>
      <c r="ET41" s="126"/>
      <c r="EU41" s="126"/>
      <c r="EV41" s="20"/>
      <c r="EW41" s="127"/>
      <c r="EX41" s="126"/>
      <c r="EY41" s="126"/>
      <c r="EZ41" s="20"/>
      <c r="FA41" s="127"/>
      <c r="FB41" s="126"/>
      <c r="FC41" s="126"/>
      <c r="FD41" s="20"/>
      <c r="FE41" s="127"/>
      <c r="FF41" s="126"/>
      <c r="FG41" s="126"/>
      <c r="FH41" s="20"/>
      <c r="FI41" s="127"/>
      <c r="FJ41" s="126"/>
      <c r="FK41" s="126"/>
      <c r="FL41" s="20"/>
      <c r="FM41" s="127"/>
      <c r="FN41" s="126"/>
      <c r="FO41" s="126"/>
      <c r="FP41" s="20"/>
      <c r="FQ41" s="127"/>
      <c r="FR41" s="126"/>
      <c r="FS41" s="126"/>
      <c r="FT41" s="20"/>
      <c r="FU41" s="127"/>
      <c r="FV41" s="126"/>
      <c r="FW41" s="126"/>
      <c r="FX41" s="20"/>
      <c r="FY41" s="127"/>
      <c r="FZ41" s="126"/>
      <c r="GA41" s="126"/>
      <c r="GB41" s="20"/>
      <c r="GC41" s="127"/>
      <c r="GD41" s="126"/>
      <c r="GE41" s="126"/>
      <c r="GF41" s="20"/>
      <c r="GG41" s="127"/>
      <c r="GH41" s="126"/>
      <c r="GI41" s="126"/>
      <c r="GJ41" s="20"/>
      <c r="GK41" s="127"/>
      <c r="GL41" s="126"/>
      <c r="GM41" s="126"/>
      <c r="GN41" s="20"/>
      <c r="GO41" s="127"/>
      <c r="GP41" s="126"/>
      <c r="GQ41" s="126"/>
      <c r="GR41" s="20"/>
      <c r="GS41" s="127"/>
      <c r="GT41" s="126"/>
      <c r="GU41" s="126"/>
      <c r="GV41" s="20"/>
      <c r="GW41" s="127"/>
      <c r="GX41" s="126"/>
      <c r="GY41" s="126"/>
      <c r="GZ41" s="20"/>
      <c r="HA41" s="127"/>
      <c r="HB41" s="126"/>
      <c r="HC41" s="126"/>
      <c r="HD41" s="20"/>
      <c r="HE41" s="127"/>
      <c r="HF41" s="126"/>
      <c r="HG41" s="126"/>
      <c r="HH41" s="20"/>
      <c r="HI41" s="127"/>
      <c r="HJ41" s="126"/>
      <c r="HK41" s="126"/>
      <c r="HL41" s="20"/>
      <c r="HM41" s="127"/>
      <c r="HN41" s="126"/>
      <c r="HO41" s="126"/>
      <c r="HP41" s="20"/>
      <c r="HQ41" s="127"/>
      <c r="HR41" s="126"/>
      <c r="HS41" s="126"/>
      <c r="HT41" s="20"/>
      <c r="HU41" s="127"/>
      <c r="HV41" s="126"/>
      <c r="HW41" s="126"/>
      <c r="HX41" s="20"/>
      <c r="HY41" s="127"/>
      <c r="HZ41" s="126"/>
      <c r="IA41" s="126"/>
      <c r="IB41" s="20"/>
      <c r="IC41" s="127"/>
      <c r="ID41" s="126"/>
      <c r="IE41" s="126"/>
      <c r="IF41" s="20"/>
      <c r="IG41" s="127"/>
      <c r="IH41" s="126"/>
      <c r="II41" s="126"/>
      <c r="IJ41" s="20"/>
    </row>
    <row r="42" spans="1:244" s="118" customFormat="1">
      <c r="A42" s="128" t="s">
        <v>45</v>
      </c>
      <c r="B42" s="129">
        <v>63.335999999999999</v>
      </c>
      <c r="C42" s="129">
        <v>0.02</v>
      </c>
      <c r="D42" s="21">
        <v>2.6535991294237424E-2</v>
      </c>
      <c r="E42" s="126"/>
      <c r="F42" s="126"/>
      <c r="G42" s="127"/>
      <c r="H42" s="126"/>
      <c r="I42" s="126"/>
      <c r="J42" s="126"/>
      <c r="K42" s="127"/>
      <c r="L42" s="126"/>
      <c r="M42" s="126"/>
      <c r="N42" s="126"/>
      <c r="O42" s="127"/>
      <c r="P42" s="126"/>
      <c r="Q42" s="126"/>
      <c r="R42" s="126"/>
      <c r="S42" s="127"/>
      <c r="T42" s="126"/>
      <c r="U42" s="126"/>
      <c r="V42" s="126"/>
      <c r="W42" s="127"/>
      <c r="X42" s="126"/>
      <c r="Y42" s="126"/>
      <c r="Z42" s="126"/>
      <c r="AA42" s="127"/>
      <c r="AB42" s="126"/>
      <c r="AC42" s="126"/>
      <c r="AD42" s="126"/>
      <c r="AE42" s="127"/>
      <c r="AF42" s="126"/>
      <c r="AG42" s="126"/>
      <c r="AH42" s="126"/>
      <c r="AI42" s="127"/>
      <c r="AJ42" s="126"/>
      <c r="AK42" s="126"/>
      <c r="AL42" s="126"/>
      <c r="AM42" s="127"/>
      <c r="AN42" s="126"/>
      <c r="AO42" s="126"/>
      <c r="AP42" s="126"/>
      <c r="AQ42" s="127"/>
      <c r="AR42" s="126"/>
      <c r="AS42" s="126"/>
      <c r="AT42" s="126"/>
      <c r="AU42" s="127"/>
      <c r="AV42" s="126"/>
      <c r="AW42" s="126"/>
      <c r="AX42" s="126"/>
      <c r="AY42" s="127"/>
      <c r="AZ42" s="126"/>
      <c r="BA42" s="126"/>
      <c r="BB42" s="126"/>
      <c r="BC42" s="127"/>
      <c r="BD42" s="126"/>
      <c r="BE42" s="126"/>
      <c r="BF42" s="126"/>
      <c r="BG42" s="127"/>
      <c r="BH42" s="126"/>
      <c r="BI42" s="126"/>
      <c r="BJ42" s="126"/>
      <c r="BK42" s="127"/>
      <c r="BL42" s="126"/>
      <c r="BM42" s="126"/>
      <c r="BN42" s="126"/>
      <c r="BO42" s="127"/>
      <c r="BP42" s="126"/>
      <c r="BQ42" s="126"/>
      <c r="BR42" s="126"/>
      <c r="BS42" s="127"/>
      <c r="BT42" s="126"/>
      <c r="BU42" s="126"/>
      <c r="BV42" s="126"/>
      <c r="BW42" s="127"/>
      <c r="BX42" s="126"/>
      <c r="BY42" s="126"/>
      <c r="BZ42" s="126"/>
      <c r="CA42" s="127"/>
      <c r="CB42" s="126"/>
      <c r="CC42" s="126"/>
      <c r="CD42" s="126"/>
      <c r="CE42" s="127"/>
      <c r="CF42" s="126"/>
      <c r="CG42" s="126"/>
      <c r="CH42" s="126"/>
      <c r="CI42" s="127"/>
      <c r="CJ42" s="126"/>
      <c r="CK42" s="126"/>
      <c r="CL42" s="126"/>
      <c r="CM42" s="127"/>
      <c r="CN42" s="126"/>
      <c r="CO42" s="126"/>
      <c r="CP42" s="126"/>
      <c r="CQ42" s="127"/>
      <c r="CR42" s="126"/>
      <c r="CS42" s="126"/>
      <c r="CT42" s="126"/>
      <c r="CU42" s="127"/>
      <c r="CV42" s="126"/>
      <c r="CW42" s="126"/>
      <c r="CX42" s="126"/>
      <c r="CY42" s="127"/>
      <c r="CZ42" s="126"/>
      <c r="DA42" s="126"/>
      <c r="DB42" s="126"/>
      <c r="DC42" s="127"/>
      <c r="DD42" s="126"/>
      <c r="DE42" s="126"/>
      <c r="DF42" s="126"/>
      <c r="DG42" s="127"/>
      <c r="DH42" s="126"/>
      <c r="DI42" s="126"/>
      <c r="DJ42" s="126"/>
      <c r="DK42" s="127"/>
      <c r="DL42" s="126"/>
      <c r="DM42" s="126"/>
      <c r="DN42" s="126"/>
      <c r="DO42" s="127"/>
      <c r="DP42" s="126"/>
      <c r="DQ42" s="126"/>
      <c r="DR42" s="126"/>
      <c r="DS42" s="127"/>
      <c r="DT42" s="126"/>
      <c r="DU42" s="126"/>
      <c r="DV42" s="126"/>
      <c r="DW42" s="127"/>
      <c r="DX42" s="126"/>
      <c r="DY42" s="126"/>
      <c r="DZ42" s="126"/>
      <c r="EA42" s="127"/>
      <c r="EB42" s="126"/>
      <c r="EC42" s="126"/>
      <c r="ED42" s="126"/>
      <c r="EE42" s="127"/>
      <c r="EF42" s="126"/>
      <c r="EG42" s="126"/>
      <c r="EH42" s="126"/>
      <c r="EI42" s="127"/>
      <c r="EJ42" s="126"/>
      <c r="EK42" s="126"/>
      <c r="EL42" s="126"/>
      <c r="EM42" s="127"/>
      <c r="EN42" s="126"/>
      <c r="EO42" s="126"/>
      <c r="EP42" s="126"/>
      <c r="EQ42" s="127"/>
      <c r="ER42" s="126"/>
      <c r="ES42" s="126"/>
      <c r="ET42" s="126"/>
      <c r="EU42" s="127"/>
      <c r="EV42" s="126"/>
      <c r="EW42" s="126"/>
      <c r="EX42" s="126"/>
      <c r="EY42" s="127"/>
      <c r="EZ42" s="126"/>
      <c r="FA42" s="126"/>
      <c r="FB42" s="126"/>
      <c r="FC42" s="127"/>
      <c r="FD42" s="126"/>
      <c r="FE42" s="126"/>
      <c r="FF42" s="126"/>
      <c r="FG42" s="127"/>
      <c r="FH42" s="126"/>
      <c r="FI42" s="126"/>
      <c r="FJ42" s="126"/>
      <c r="FK42" s="127"/>
      <c r="FL42" s="126"/>
      <c r="FM42" s="126"/>
      <c r="FN42" s="126"/>
      <c r="FO42" s="127"/>
      <c r="FP42" s="126"/>
      <c r="FQ42" s="126"/>
      <c r="FR42" s="126"/>
      <c r="FS42" s="127"/>
      <c r="FT42" s="126"/>
      <c r="FU42" s="126"/>
      <c r="FV42" s="126"/>
      <c r="FW42" s="127"/>
      <c r="FX42" s="126"/>
      <c r="FY42" s="126"/>
      <c r="FZ42" s="126"/>
      <c r="GA42" s="127"/>
      <c r="GB42" s="126"/>
      <c r="GC42" s="126"/>
      <c r="GD42" s="126"/>
      <c r="GE42" s="127"/>
      <c r="GF42" s="126"/>
      <c r="GG42" s="126"/>
      <c r="GH42" s="126"/>
      <c r="GI42" s="127"/>
      <c r="GJ42" s="126"/>
      <c r="GK42" s="126"/>
      <c r="GL42" s="126"/>
      <c r="GM42" s="127"/>
      <c r="GN42" s="126"/>
      <c r="GO42" s="126"/>
      <c r="GP42" s="126"/>
      <c r="GQ42" s="127"/>
      <c r="GR42" s="126"/>
      <c r="GS42" s="126"/>
      <c r="GT42" s="126"/>
      <c r="GU42" s="127"/>
      <c r="GV42" s="126"/>
      <c r="GW42" s="126"/>
      <c r="GX42" s="126"/>
      <c r="GY42" s="127"/>
      <c r="GZ42" s="126"/>
      <c r="HA42" s="126"/>
      <c r="HB42" s="126"/>
      <c r="HC42" s="127"/>
      <c r="HD42" s="126"/>
      <c r="HE42" s="126"/>
      <c r="HF42" s="126"/>
      <c r="HG42" s="127"/>
      <c r="HH42" s="126"/>
      <c r="HI42" s="126"/>
      <c r="HJ42" s="126"/>
      <c r="HK42" s="127"/>
      <c r="HL42" s="126"/>
      <c r="HM42" s="126"/>
      <c r="HN42" s="126"/>
      <c r="HO42" s="127"/>
      <c r="HP42" s="126"/>
      <c r="HQ42" s="126"/>
      <c r="HR42" s="126"/>
      <c r="HS42" s="127"/>
      <c r="HT42" s="126"/>
      <c r="HU42" s="126"/>
      <c r="HV42" s="126"/>
      <c r="HW42" s="127"/>
      <c r="HX42" s="126"/>
      <c r="HY42" s="126"/>
      <c r="HZ42" s="126"/>
      <c r="IA42" s="127"/>
      <c r="IB42" s="126"/>
      <c r="IC42" s="126"/>
      <c r="ID42" s="126"/>
      <c r="IE42" s="127"/>
      <c r="IF42" s="126"/>
      <c r="IG42" s="126"/>
      <c r="IH42" s="126"/>
    </row>
    <row r="43" spans="1:244" s="125" customFormat="1">
      <c r="A43" s="119" t="s">
        <v>46</v>
      </c>
      <c r="B43" s="120">
        <v>2386.7960799999996</v>
      </c>
      <c r="C43" s="120">
        <v>0.89059999999999995</v>
      </c>
      <c r="D43" s="16">
        <v>0.999203920261173</v>
      </c>
    </row>
    <row r="44" spans="1:244" s="118" customFormat="1">
      <c r="A44" s="113" t="s">
        <v>135</v>
      </c>
      <c r="B44" s="2"/>
      <c r="C44" s="2"/>
      <c r="D44" s="2"/>
    </row>
    <row r="45" spans="1:244" s="118" customFormat="1">
      <c r="A45" s="110" t="s">
        <v>209</v>
      </c>
      <c r="B45" s="117">
        <v>0</v>
      </c>
      <c r="C45" s="117">
        <v>0</v>
      </c>
      <c r="D45" s="13">
        <v>0</v>
      </c>
    </row>
    <row r="46" spans="1:244" s="118" customFormat="1">
      <c r="A46" s="110" t="s">
        <v>210</v>
      </c>
      <c r="B46" s="117">
        <v>0</v>
      </c>
      <c r="C46" s="117">
        <v>0</v>
      </c>
      <c r="D46" s="13">
        <v>0</v>
      </c>
    </row>
    <row r="47" spans="1:244" s="118" customFormat="1">
      <c r="A47" s="123" t="s">
        <v>211</v>
      </c>
      <c r="B47" s="124">
        <v>0</v>
      </c>
      <c r="C47" s="124">
        <v>0</v>
      </c>
      <c r="D47" s="18">
        <v>0</v>
      </c>
      <c r="E47" s="127"/>
      <c r="F47" s="126"/>
      <c r="G47" s="126"/>
      <c r="H47" s="20"/>
      <c r="I47" s="127"/>
      <c r="J47" s="126"/>
      <c r="K47" s="126"/>
      <c r="L47" s="20"/>
      <c r="M47" s="127"/>
      <c r="N47" s="126"/>
      <c r="O47" s="126"/>
      <c r="P47" s="20"/>
      <c r="Q47" s="127"/>
      <c r="R47" s="126"/>
      <c r="S47" s="126"/>
      <c r="T47" s="20"/>
      <c r="U47" s="127"/>
      <c r="V47" s="126"/>
      <c r="W47" s="126"/>
      <c r="X47" s="20"/>
      <c r="Y47" s="127"/>
      <c r="Z47" s="126"/>
      <c r="AA47" s="126"/>
      <c r="AB47" s="20"/>
      <c r="AC47" s="127"/>
      <c r="AD47" s="126"/>
      <c r="AE47" s="126"/>
      <c r="AF47" s="20"/>
      <c r="AG47" s="127"/>
      <c r="AH47" s="126"/>
      <c r="AI47" s="126"/>
      <c r="AJ47" s="20"/>
      <c r="AK47" s="127"/>
      <c r="AL47" s="126"/>
      <c r="AM47" s="126"/>
      <c r="AN47" s="20"/>
      <c r="AO47" s="127"/>
      <c r="AP47" s="126"/>
      <c r="AQ47" s="126"/>
      <c r="AR47" s="20"/>
      <c r="AS47" s="127"/>
      <c r="AT47" s="126"/>
      <c r="AU47" s="126"/>
      <c r="AV47" s="20"/>
      <c r="AW47" s="127"/>
      <c r="AX47" s="126"/>
      <c r="AY47" s="126"/>
      <c r="AZ47" s="20"/>
      <c r="BA47" s="127"/>
      <c r="BB47" s="126"/>
      <c r="BC47" s="126"/>
      <c r="BD47" s="20"/>
      <c r="BE47" s="127"/>
      <c r="BF47" s="126"/>
      <c r="BG47" s="126"/>
      <c r="BH47" s="20"/>
      <c r="BI47" s="127"/>
      <c r="BJ47" s="126"/>
      <c r="BK47" s="126"/>
      <c r="BL47" s="20"/>
      <c r="BM47" s="127"/>
      <c r="BN47" s="126"/>
      <c r="BO47" s="126"/>
      <c r="BP47" s="20"/>
      <c r="BQ47" s="127"/>
      <c r="BR47" s="126"/>
      <c r="BS47" s="126"/>
      <c r="BT47" s="20"/>
      <c r="BU47" s="127"/>
      <c r="BV47" s="126"/>
      <c r="BW47" s="126"/>
      <c r="BX47" s="20"/>
      <c r="BY47" s="127"/>
      <c r="BZ47" s="126"/>
      <c r="CA47" s="126"/>
      <c r="CB47" s="20"/>
      <c r="CC47" s="127"/>
      <c r="CD47" s="126"/>
      <c r="CE47" s="126"/>
      <c r="CF47" s="20"/>
      <c r="CG47" s="127"/>
      <c r="CH47" s="126"/>
      <c r="CI47" s="126"/>
      <c r="CJ47" s="20"/>
      <c r="CK47" s="127"/>
      <c r="CL47" s="126"/>
      <c r="CM47" s="126"/>
      <c r="CN47" s="20"/>
      <c r="CO47" s="127"/>
      <c r="CP47" s="126"/>
      <c r="CQ47" s="126"/>
      <c r="CR47" s="20"/>
      <c r="CS47" s="127"/>
      <c r="CT47" s="126"/>
      <c r="CU47" s="126"/>
      <c r="CV47" s="20"/>
      <c r="CW47" s="127"/>
      <c r="CX47" s="126"/>
      <c r="CY47" s="126"/>
      <c r="CZ47" s="20"/>
      <c r="DA47" s="127"/>
      <c r="DB47" s="126"/>
      <c r="DC47" s="126"/>
      <c r="DD47" s="20"/>
      <c r="DE47" s="127"/>
      <c r="DF47" s="126"/>
      <c r="DG47" s="126"/>
      <c r="DH47" s="20"/>
      <c r="DI47" s="127"/>
      <c r="DJ47" s="126"/>
      <c r="DK47" s="126"/>
      <c r="DL47" s="20"/>
      <c r="DM47" s="127"/>
      <c r="DN47" s="126"/>
      <c r="DO47" s="126"/>
      <c r="DP47" s="20"/>
      <c r="DQ47" s="127"/>
      <c r="DR47" s="126"/>
      <c r="DS47" s="126"/>
      <c r="DT47" s="20"/>
      <c r="DU47" s="127"/>
      <c r="DV47" s="126"/>
      <c r="DW47" s="126"/>
      <c r="DX47" s="20"/>
      <c r="DY47" s="127"/>
      <c r="DZ47" s="126"/>
      <c r="EA47" s="126"/>
      <c r="EB47" s="20"/>
      <c r="EC47" s="127"/>
      <c r="ED47" s="126"/>
      <c r="EE47" s="126"/>
      <c r="EF47" s="20"/>
      <c r="EG47" s="127"/>
      <c r="EH47" s="126"/>
      <c r="EI47" s="126"/>
      <c r="EJ47" s="20"/>
      <c r="EK47" s="127"/>
      <c r="EL47" s="126"/>
      <c r="EM47" s="126"/>
      <c r="EN47" s="20"/>
      <c r="EO47" s="127"/>
      <c r="EP47" s="126"/>
      <c r="EQ47" s="126"/>
      <c r="ER47" s="20"/>
      <c r="ES47" s="127"/>
      <c r="ET47" s="126"/>
      <c r="EU47" s="126"/>
      <c r="EV47" s="20"/>
      <c r="EW47" s="127"/>
      <c r="EX47" s="126"/>
      <c r="EY47" s="126"/>
      <c r="EZ47" s="20"/>
      <c r="FA47" s="127"/>
      <c r="FB47" s="126"/>
      <c r="FC47" s="126"/>
      <c r="FD47" s="20"/>
      <c r="FE47" s="127"/>
      <c r="FF47" s="126"/>
      <c r="FG47" s="126"/>
      <c r="FH47" s="20"/>
      <c r="FI47" s="127"/>
      <c r="FJ47" s="126"/>
      <c r="FK47" s="126"/>
      <c r="FL47" s="20"/>
      <c r="FM47" s="127"/>
      <c r="FN47" s="126"/>
      <c r="FO47" s="126"/>
      <c r="FP47" s="20"/>
      <c r="FQ47" s="127"/>
      <c r="FR47" s="126"/>
      <c r="FS47" s="126"/>
      <c r="FT47" s="20"/>
      <c r="FU47" s="127"/>
      <c r="FV47" s="126"/>
      <c r="FW47" s="126"/>
      <c r="FX47" s="20"/>
      <c r="FY47" s="127"/>
      <c r="FZ47" s="126"/>
      <c r="GA47" s="126"/>
      <c r="GB47" s="20"/>
      <c r="GC47" s="127"/>
      <c r="GD47" s="126"/>
      <c r="GE47" s="126"/>
      <c r="GF47" s="20"/>
      <c r="GG47" s="127"/>
      <c r="GH47" s="126"/>
      <c r="GI47" s="126"/>
      <c r="GJ47" s="20"/>
      <c r="GK47" s="127"/>
      <c r="GL47" s="126"/>
      <c r="GM47" s="126"/>
      <c r="GN47" s="20"/>
      <c r="GO47" s="127"/>
      <c r="GP47" s="126"/>
      <c r="GQ47" s="126"/>
      <c r="GR47" s="20"/>
      <c r="GS47" s="127"/>
      <c r="GT47" s="126"/>
      <c r="GU47" s="126"/>
      <c r="GV47" s="20"/>
      <c r="GW47" s="127"/>
      <c r="GX47" s="126"/>
      <c r="GY47" s="126"/>
      <c r="GZ47" s="20"/>
      <c r="HA47" s="127"/>
      <c r="HB47" s="126"/>
      <c r="HC47" s="126"/>
      <c r="HD47" s="20"/>
      <c r="HE47" s="127"/>
      <c r="HF47" s="126"/>
      <c r="HG47" s="126"/>
      <c r="HH47" s="20"/>
      <c r="HI47" s="127"/>
      <c r="HJ47" s="126"/>
      <c r="HK47" s="126"/>
      <c r="HL47" s="20"/>
      <c r="HM47" s="127"/>
      <c r="HN47" s="126"/>
      <c r="HO47" s="126"/>
      <c r="HP47" s="20"/>
      <c r="HQ47" s="127"/>
      <c r="HR47" s="126"/>
      <c r="HS47" s="126"/>
      <c r="HT47" s="20"/>
      <c r="HU47" s="127"/>
      <c r="HV47" s="126"/>
      <c r="HW47" s="126"/>
      <c r="HX47" s="20"/>
      <c r="HY47" s="127"/>
      <c r="HZ47" s="126"/>
      <c r="IA47" s="126"/>
      <c r="IB47" s="20"/>
      <c r="IC47" s="127"/>
      <c r="ID47" s="126"/>
      <c r="IE47" s="126"/>
      <c r="IF47" s="20"/>
      <c r="IG47" s="127"/>
      <c r="IH47" s="126"/>
      <c r="II47" s="126"/>
      <c r="IJ47" s="20"/>
    </row>
    <row r="48" spans="1:244" s="19" customFormat="1" ht="13.5" thickBot="1">
      <c r="A48" s="130" t="s">
        <v>194</v>
      </c>
      <c r="B48" s="131">
        <v>2386.7960799999996</v>
      </c>
      <c r="C48" s="131">
        <v>0.89059999999999995</v>
      </c>
      <c r="D48" s="31">
        <v>0.999203920261173</v>
      </c>
    </row>
    <row r="49" spans="1:4">
      <c r="A49" s="133" t="s">
        <v>51</v>
      </c>
      <c r="D49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6" width="13.140625" style="2"/>
    <col min="257" max="257" width="56.42578125" style="2" customWidth="1"/>
    <col min="258" max="258" width="14.42578125" style="2" customWidth="1"/>
    <col min="259" max="259" width="11.7109375" style="2" customWidth="1"/>
    <col min="260" max="260" width="9.85546875" style="2" customWidth="1"/>
    <col min="261" max="512" width="13.140625" style="2"/>
    <col min="513" max="513" width="56.42578125" style="2" customWidth="1"/>
    <col min="514" max="514" width="14.42578125" style="2" customWidth="1"/>
    <col min="515" max="515" width="11.7109375" style="2" customWidth="1"/>
    <col min="516" max="516" width="9.85546875" style="2" customWidth="1"/>
    <col min="517" max="768" width="13.140625" style="2"/>
    <col min="769" max="769" width="56.42578125" style="2" customWidth="1"/>
    <col min="770" max="770" width="14.42578125" style="2" customWidth="1"/>
    <col min="771" max="771" width="11.7109375" style="2" customWidth="1"/>
    <col min="772" max="772" width="9.85546875" style="2" customWidth="1"/>
    <col min="773" max="1024" width="13.140625" style="2"/>
    <col min="1025" max="1025" width="56.42578125" style="2" customWidth="1"/>
    <col min="1026" max="1026" width="14.42578125" style="2" customWidth="1"/>
    <col min="1027" max="1027" width="11.7109375" style="2" customWidth="1"/>
    <col min="1028" max="1028" width="9.85546875" style="2" customWidth="1"/>
    <col min="1029" max="1280" width="13.140625" style="2"/>
    <col min="1281" max="1281" width="56.42578125" style="2" customWidth="1"/>
    <col min="1282" max="1282" width="14.42578125" style="2" customWidth="1"/>
    <col min="1283" max="1283" width="11.7109375" style="2" customWidth="1"/>
    <col min="1284" max="1284" width="9.85546875" style="2" customWidth="1"/>
    <col min="1285" max="1536" width="13.140625" style="2"/>
    <col min="1537" max="1537" width="56.42578125" style="2" customWidth="1"/>
    <col min="1538" max="1538" width="14.42578125" style="2" customWidth="1"/>
    <col min="1539" max="1539" width="11.7109375" style="2" customWidth="1"/>
    <col min="1540" max="1540" width="9.85546875" style="2" customWidth="1"/>
    <col min="1541" max="1792" width="13.140625" style="2"/>
    <col min="1793" max="1793" width="56.42578125" style="2" customWidth="1"/>
    <col min="1794" max="1794" width="14.42578125" style="2" customWidth="1"/>
    <col min="1795" max="1795" width="11.7109375" style="2" customWidth="1"/>
    <col min="1796" max="1796" width="9.85546875" style="2" customWidth="1"/>
    <col min="1797" max="2048" width="13.140625" style="2"/>
    <col min="2049" max="2049" width="56.42578125" style="2" customWidth="1"/>
    <col min="2050" max="2050" width="14.42578125" style="2" customWidth="1"/>
    <col min="2051" max="2051" width="11.7109375" style="2" customWidth="1"/>
    <col min="2052" max="2052" width="9.85546875" style="2" customWidth="1"/>
    <col min="2053" max="2304" width="13.140625" style="2"/>
    <col min="2305" max="2305" width="56.42578125" style="2" customWidth="1"/>
    <col min="2306" max="2306" width="14.42578125" style="2" customWidth="1"/>
    <col min="2307" max="2307" width="11.7109375" style="2" customWidth="1"/>
    <col min="2308" max="2308" width="9.85546875" style="2" customWidth="1"/>
    <col min="2309" max="2560" width="13.140625" style="2"/>
    <col min="2561" max="2561" width="56.42578125" style="2" customWidth="1"/>
    <col min="2562" max="2562" width="14.42578125" style="2" customWidth="1"/>
    <col min="2563" max="2563" width="11.7109375" style="2" customWidth="1"/>
    <col min="2564" max="2564" width="9.85546875" style="2" customWidth="1"/>
    <col min="2565" max="2816" width="13.140625" style="2"/>
    <col min="2817" max="2817" width="56.42578125" style="2" customWidth="1"/>
    <col min="2818" max="2818" width="14.42578125" style="2" customWidth="1"/>
    <col min="2819" max="2819" width="11.7109375" style="2" customWidth="1"/>
    <col min="2820" max="2820" width="9.85546875" style="2" customWidth="1"/>
    <col min="2821" max="3072" width="13.140625" style="2"/>
    <col min="3073" max="3073" width="56.42578125" style="2" customWidth="1"/>
    <col min="3074" max="3074" width="14.42578125" style="2" customWidth="1"/>
    <col min="3075" max="3075" width="11.7109375" style="2" customWidth="1"/>
    <col min="3076" max="3076" width="9.85546875" style="2" customWidth="1"/>
    <col min="3077" max="3328" width="13.140625" style="2"/>
    <col min="3329" max="3329" width="56.42578125" style="2" customWidth="1"/>
    <col min="3330" max="3330" width="14.42578125" style="2" customWidth="1"/>
    <col min="3331" max="3331" width="11.7109375" style="2" customWidth="1"/>
    <col min="3332" max="3332" width="9.85546875" style="2" customWidth="1"/>
    <col min="3333" max="3584" width="13.140625" style="2"/>
    <col min="3585" max="3585" width="56.42578125" style="2" customWidth="1"/>
    <col min="3586" max="3586" width="14.42578125" style="2" customWidth="1"/>
    <col min="3587" max="3587" width="11.7109375" style="2" customWidth="1"/>
    <col min="3588" max="3588" width="9.85546875" style="2" customWidth="1"/>
    <col min="3589" max="3840" width="13.140625" style="2"/>
    <col min="3841" max="3841" width="56.42578125" style="2" customWidth="1"/>
    <col min="3842" max="3842" width="14.42578125" style="2" customWidth="1"/>
    <col min="3843" max="3843" width="11.7109375" style="2" customWidth="1"/>
    <col min="3844" max="3844" width="9.85546875" style="2" customWidth="1"/>
    <col min="3845" max="4096" width="13.140625" style="2"/>
    <col min="4097" max="4097" width="56.42578125" style="2" customWidth="1"/>
    <col min="4098" max="4098" width="14.42578125" style="2" customWidth="1"/>
    <col min="4099" max="4099" width="11.7109375" style="2" customWidth="1"/>
    <col min="4100" max="4100" width="9.85546875" style="2" customWidth="1"/>
    <col min="4101" max="4352" width="13.140625" style="2"/>
    <col min="4353" max="4353" width="56.42578125" style="2" customWidth="1"/>
    <col min="4354" max="4354" width="14.42578125" style="2" customWidth="1"/>
    <col min="4355" max="4355" width="11.7109375" style="2" customWidth="1"/>
    <col min="4356" max="4356" width="9.85546875" style="2" customWidth="1"/>
    <col min="4357" max="4608" width="13.140625" style="2"/>
    <col min="4609" max="4609" width="56.42578125" style="2" customWidth="1"/>
    <col min="4610" max="4610" width="14.42578125" style="2" customWidth="1"/>
    <col min="4611" max="4611" width="11.7109375" style="2" customWidth="1"/>
    <col min="4612" max="4612" width="9.85546875" style="2" customWidth="1"/>
    <col min="4613" max="4864" width="13.140625" style="2"/>
    <col min="4865" max="4865" width="56.42578125" style="2" customWidth="1"/>
    <col min="4866" max="4866" width="14.42578125" style="2" customWidth="1"/>
    <col min="4867" max="4867" width="11.7109375" style="2" customWidth="1"/>
    <col min="4868" max="4868" width="9.85546875" style="2" customWidth="1"/>
    <col min="4869" max="5120" width="13.140625" style="2"/>
    <col min="5121" max="5121" width="56.42578125" style="2" customWidth="1"/>
    <col min="5122" max="5122" width="14.42578125" style="2" customWidth="1"/>
    <col min="5123" max="5123" width="11.7109375" style="2" customWidth="1"/>
    <col min="5124" max="5124" width="9.85546875" style="2" customWidth="1"/>
    <col min="5125" max="5376" width="13.140625" style="2"/>
    <col min="5377" max="5377" width="56.42578125" style="2" customWidth="1"/>
    <col min="5378" max="5378" width="14.42578125" style="2" customWidth="1"/>
    <col min="5379" max="5379" width="11.7109375" style="2" customWidth="1"/>
    <col min="5380" max="5380" width="9.85546875" style="2" customWidth="1"/>
    <col min="5381" max="5632" width="13.140625" style="2"/>
    <col min="5633" max="5633" width="56.42578125" style="2" customWidth="1"/>
    <col min="5634" max="5634" width="14.42578125" style="2" customWidth="1"/>
    <col min="5635" max="5635" width="11.7109375" style="2" customWidth="1"/>
    <col min="5636" max="5636" width="9.85546875" style="2" customWidth="1"/>
    <col min="5637" max="5888" width="13.140625" style="2"/>
    <col min="5889" max="5889" width="56.42578125" style="2" customWidth="1"/>
    <col min="5890" max="5890" width="14.42578125" style="2" customWidth="1"/>
    <col min="5891" max="5891" width="11.7109375" style="2" customWidth="1"/>
    <col min="5892" max="5892" width="9.85546875" style="2" customWidth="1"/>
    <col min="5893" max="6144" width="13.140625" style="2"/>
    <col min="6145" max="6145" width="56.42578125" style="2" customWidth="1"/>
    <col min="6146" max="6146" width="14.42578125" style="2" customWidth="1"/>
    <col min="6147" max="6147" width="11.7109375" style="2" customWidth="1"/>
    <col min="6148" max="6148" width="9.85546875" style="2" customWidth="1"/>
    <col min="6149" max="6400" width="13.140625" style="2"/>
    <col min="6401" max="6401" width="56.42578125" style="2" customWidth="1"/>
    <col min="6402" max="6402" width="14.42578125" style="2" customWidth="1"/>
    <col min="6403" max="6403" width="11.7109375" style="2" customWidth="1"/>
    <col min="6404" max="6404" width="9.85546875" style="2" customWidth="1"/>
    <col min="6405" max="6656" width="13.140625" style="2"/>
    <col min="6657" max="6657" width="56.42578125" style="2" customWidth="1"/>
    <col min="6658" max="6658" width="14.42578125" style="2" customWidth="1"/>
    <col min="6659" max="6659" width="11.7109375" style="2" customWidth="1"/>
    <col min="6660" max="6660" width="9.85546875" style="2" customWidth="1"/>
    <col min="6661" max="6912" width="13.140625" style="2"/>
    <col min="6913" max="6913" width="56.42578125" style="2" customWidth="1"/>
    <col min="6914" max="6914" width="14.42578125" style="2" customWidth="1"/>
    <col min="6915" max="6915" width="11.7109375" style="2" customWidth="1"/>
    <col min="6916" max="6916" width="9.85546875" style="2" customWidth="1"/>
    <col min="6917" max="7168" width="13.140625" style="2"/>
    <col min="7169" max="7169" width="56.42578125" style="2" customWidth="1"/>
    <col min="7170" max="7170" width="14.42578125" style="2" customWidth="1"/>
    <col min="7171" max="7171" width="11.7109375" style="2" customWidth="1"/>
    <col min="7172" max="7172" width="9.85546875" style="2" customWidth="1"/>
    <col min="7173" max="7424" width="13.140625" style="2"/>
    <col min="7425" max="7425" width="56.42578125" style="2" customWidth="1"/>
    <col min="7426" max="7426" width="14.42578125" style="2" customWidth="1"/>
    <col min="7427" max="7427" width="11.7109375" style="2" customWidth="1"/>
    <col min="7428" max="7428" width="9.85546875" style="2" customWidth="1"/>
    <col min="7429" max="7680" width="13.140625" style="2"/>
    <col min="7681" max="7681" width="56.42578125" style="2" customWidth="1"/>
    <col min="7682" max="7682" width="14.42578125" style="2" customWidth="1"/>
    <col min="7683" max="7683" width="11.7109375" style="2" customWidth="1"/>
    <col min="7684" max="7684" width="9.85546875" style="2" customWidth="1"/>
    <col min="7685" max="7936" width="13.140625" style="2"/>
    <col min="7937" max="7937" width="56.42578125" style="2" customWidth="1"/>
    <col min="7938" max="7938" width="14.42578125" style="2" customWidth="1"/>
    <col min="7939" max="7939" width="11.7109375" style="2" customWidth="1"/>
    <col min="7940" max="7940" width="9.85546875" style="2" customWidth="1"/>
    <col min="7941" max="8192" width="13.140625" style="2"/>
    <col min="8193" max="8193" width="56.42578125" style="2" customWidth="1"/>
    <col min="8194" max="8194" width="14.42578125" style="2" customWidth="1"/>
    <col min="8195" max="8195" width="11.7109375" style="2" customWidth="1"/>
    <col min="8196" max="8196" width="9.85546875" style="2" customWidth="1"/>
    <col min="8197" max="8448" width="13.140625" style="2"/>
    <col min="8449" max="8449" width="56.42578125" style="2" customWidth="1"/>
    <col min="8450" max="8450" width="14.42578125" style="2" customWidth="1"/>
    <col min="8451" max="8451" width="11.7109375" style="2" customWidth="1"/>
    <col min="8452" max="8452" width="9.85546875" style="2" customWidth="1"/>
    <col min="8453" max="8704" width="13.140625" style="2"/>
    <col min="8705" max="8705" width="56.42578125" style="2" customWidth="1"/>
    <col min="8706" max="8706" width="14.42578125" style="2" customWidth="1"/>
    <col min="8707" max="8707" width="11.7109375" style="2" customWidth="1"/>
    <col min="8708" max="8708" width="9.85546875" style="2" customWidth="1"/>
    <col min="8709" max="8960" width="13.140625" style="2"/>
    <col min="8961" max="8961" width="56.42578125" style="2" customWidth="1"/>
    <col min="8962" max="8962" width="14.42578125" style="2" customWidth="1"/>
    <col min="8963" max="8963" width="11.7109375" style="2" customWidth="1"/>
    <col min="8964" max="8964" width="9.85546875" style="2" customWidth="1"/>
    <col min="8965" max="9216" width="13.140625" style="2"/>
    <col min="9217" max="9217" width="56.42578125" style="2" customWidth="1"/>
    <col min="9218" max="9218" width="14.42578125" style="2" customWidth="1"/>
    <col min="9219" max="9219" width="11.7109375" style="2" customWidth="1"/>
    <col min="9220" max="9220" width="9.85546875" style="2" customWidth="1"/>
    <col min="9221" max="9472" width="13.140625" style="2"/>
    <col min="9473" max="9473" width="56.42578125" style="2" customWidth="1"/>
    <col min="9474" max="9474" width="14.42578125" style="2" customWidth="1"/>
    <col min="9475" max="9475" width="11.7109375" style="2" customWidth="1"/>
    <col min="9476" max="9476" width="9.85546875" style="2" customWidth="1"/>
    <col min="9477" max="9728" width="13.140625" style="2"/>
    <col min="9729" max="9729" width="56.42578125" style="2" customWidth="1"/>
    <col min="9730" max="9730" width="14.42578125" style="2" customWidth="1"/>
    <col min="9731" max="9731" width="11.7109375" style="2" customWidth="1"/>
    <col min="9732" max="9732" width="9.85546875" style="2" customWidth="1"/>
    <col min="9733" max="9984" width="13.140625" style="2"/>
    <col min="9985" max="9985" width="56.42578125" style="2" customWidth="1"/>
    <col min="9986" max="9986" width="14.42578125" style="2" customWidth="1"/>
    <col min="9987" max="9987" width="11.7109375" style="2" customWidth="1"/>
    <col min="9988" max="9988" width="9.85546875" style="2" customWidth="1"/>
    <col min="9989" max="10240" width="13.140625" style="2"/>
    <col min="10241" max="10241" width="56.42578125" style="2" customWidth="1"/>
    <col min="10242" max="10242" width="14.42578125" style="2" customWidth="1"/>
    <col min="10243" max="10243" width="11.7109375" style="2" customWidth="1"/>
    <col min="10244" max="10244" width="9.85546875" style="2" customWidth="1"/>
    <col min="10245" max="10496" width="13.140625" style="2"/>
    <col min="10497" max="10497" width="56.42578125" style="2" customWidth="1"/>
    <col min="10498" max="10498" width="14.42578125" style="2" customWidth="1"/>
    <col min="10499" max="10499" width="11.7109375" style="2" customWidth="1"/>
    <col min="10500" max="10500" width="9.85546875" style="2" customWidth="1"/>
    <col min="10501" max="10752" width="13.140625" style="2"/>
    <col min="10753" max="10753" width="56.42578125" style="2" customWidth="1"/>
    <col min="10754" max="10754" width="14.42578125" style="2" customWidth="1"/>
    <col min="10755" max="10755" width="11.7109375" style="2" customWidth="1"/>
    <col min="10756" max="10756" width="9.85546875" style="2" customWidth="1"/>
    <col min="10757" max="11008" width="13.140625" style="2"/>
    <col min="11009" max="11009" width="56.42578125" style="2" customWidth="1"/>
    <col min="11010" max="11010" width="14.42578125" style="2" customWidth="1"/>
    <col min="11011" max="11011" width="11.7109375" style="2" customWidth="1"/>
    <col min="11012" max="11012" width="9.85546875" style="2" customWidth="1"/>
    <col min="11013" max="11264" width="13.140625" style="2"/>
    <col min="11265" max="11265" width="56.42578125" style="2" customWidth="1"/>
    <col min="11266" max="11266" width="14.42578125" style="2" customWidth="1"/>
    <col min="11267" max="11267" width="11.7109375" style="2" customWidth="1"/>
    <col min="11268" max="11268" width="9.85546875" style="2" customWidth="1"/>
    <col min="11269" max="11520" width="13.140625" style="2"/>
    <col min="11521" max="11521" width="56.42578125" style="2" customWidth="1"/>
    <col min="11522" max="11522" width="14.42578125" style="2" customWidth="1"/>
    <col min="11523" max="11523" width="11.7109375" style="2" customWidth="1"/>
    <col min="11524" max="11524" width="9.85546875" style="2" customWidth="1"/>
    <col min="11525" max="11776" width="13.140625" style="2"/>
    <col min="11777" max="11777" width="56.42578125" style="2" customWidth="1"/>
    <col min="11778" max="11778" width="14.42578125" style="2" customWidth="1"/>
    <col min="11779" max="11779" width="11.7109375" style="2" customWidth="1"/>
    <col min="11780" max="11780" width="9.85546875" style="2" customWidth="1"/>
    <col min="11781" max="12032" width="13.140625" style="2"/>
    <col min="12033" max="12033" width="56.42578125" style="2" customWidth="1"/>
    <col min="12034" max="12034" width="14.42578125" style="2" customWidth="1"/>
    <col min="12035" max="12035" width="11.7109375" style="2" customWidth="1"/>
    <col min="12036" max="12036" width="9.85546875" style="2" customWidth="1"/>
    <col min="12037" max="12288" width="13.140625" style="2"/>
    <col min="12289" max="12289" width="56.42578125" style="2" customWidth="1"/>
    <col min="12290" max="12290" width="14.42578125" style="2" customWidth="1"/>
    <col min="12291" max="12291" width="11.7109375" style="2" customWidth="1"/>
    <col min="12292" max="12292" width="9.85546875" style="2" customWidth="1"/>
    <col min="12293" max="12544" width="13.140625" style="2"/>
    <col min="12545" max="12545" width="56.42578125" style="2" customWidth="1"/>
    <col min="12546" max="12546" width="14.42578125" style="2" customWidth="1"/>
    <col min="12547" max="12547" width="11.7109375" style="2" customWidth="1"/>
    <col min="12548" max="12548" width="9.85546875" style="2" customWidth="1"/>
    <col min="12549" max="12800" width="13.140625" style="2"/>
    <col min="12801" max="12801" width="56.42578125" style="2" customWidth="1"/>
    <col min="12802" max="12802" width="14.42578125" style="2" customWidth="1"/>
    <col min="12803" max="12803" width="11.7109375" style="2" customWidth="1"/>
    <col min="12804" max="12804" width="9.85546875" style="2" customWidth="1"/>
    <col min="12805" max="13056" width="13.140625" style="2"/>
    <col min="13057" max="13057" width="56.42578125" style="2" customWidth="1"/>
    <col min="13058" max="13058" width="14.42578125" style="2" customWidth="1"/>
    <col min="13059" max="13059" width="11.7109375" style="2" customWidth="1"/>
    <col min="13060" max="13060" width="9.85546875" style="2" customWidth="1"/>
    <col min="13061" max="13312" width="13.140625" style="2"/>
    <col min="13313" max="13313" width="56.42578125" style="2" customWidth="1"/>
    <col min="13314" max="13314" width="14.42578125" style="2" customWidth="1"/>
    <col min="13315" max="13315" width="11.7109375" style="2" customWidth="1"/>
    <col min="13316" max="13316" width="9.85546875" style="2" customWidth="1"/>
    <col min="13317" max="13568" width="13.140625" style="2"/>
    <col min="13569" max="13569" width="56.42578125" style="2" customWidth="1"/>
    <col min="13570" max="13570" width="14.42578125" style="2" customWidth="1"/>
    <col min="13571" max="13571" width="11.7109375" style="2" customWidth="1"/>
    <col min="13572" max="13572" width="9.85546875" style="2" customWidth="1"/>
    <col min="13573" max="13824" width="13.140625" style="2"/>
    <col min="13825" max="13825" width="56.42578125" style="2" customWidth="1"/>
    <col min="13826" max="13826" width="14.42578125" style="2" customWidth="1"/>
    <col min="13827" max="13827" width="11.7109375" style="2" customWidth="1"/>
    <col min="13828" max="13828" width="9.85546875" style="2" customWidth="1"/>
    <col min="13829" max="14080" width="13.140625" style="2"/>
    <col min="14081" max="14081" width="56.42578125" style="2" customWidth="1"/>
    <col min="14082" max="14082" width="14.42578125" style="2" customWidth="1"/>
    <col min="14083" max="14083" width="11.7109375" style="2" customWidth="1"/>
    <col min="14084" max="14084" width="9.85546875" style="2" customWidth="1"/>
    <col min="14085" max="14336" width="13.140625" style="2"/>
    <col min="14337" max="14337" width="56.42578125" style="2" customWidth="1"/>
    <col min="14338" max="14338" width="14.42578125" style="2" customWidth="1"/>
    <col min="14339" max="14339" width="11.7109375" style="2" customWidth="1"/>
    <col min="14340" max="14340" width="9.85546875" style="2" customWidth="1"/>
    <col min="14341" max="14592" width="13.140625" style="2"/>
    <col min="14593" max="14593" width="56.42578125" style="2" customWidth="1"/>
    <col min="14594" max="14594" width="14.42578125" style="2" customWidth="1"/>
    <col min="14595" max="14595" width="11.7109375" style="2" customWidth="1"/>
    <col min="14596" max="14596" width="9.85546875" style="2" customWidth="1"/>
    <col min="14597" max="14848" width="13.140625" style="2"/>
    <col min="14849" max="14849" width="56.42578125" style="2" customWidth="1"/>
    <col min="14850" max="14850" width="14.42578125" style="2" customWidth="1"/>
    <col min="14851" max="14851" width="11.7109375" style="2" customWidth="1"/>
    <col min="14852" max="14852" width="9.85546875" style="2" customWidth="1"/>
    <col min="14853" max="15104" width="13.140625" style="2"/>
    <col min="15105" max="15105" width="56.42578125" style="2" customWidth="1"/>
    <col min="15106" max="15106" width="14.42578125" style="2" customWidth="1"/>
    <col min="15107" max="15107" width="11.7109375" style="2" customWidth="1"/>
    <col min="15108" max="15108" width="9.85546875" style="2" customWidth="1"/>
    <col min="15109" max="15360" width="13.140625" style="2"/>
    <col min="15361" max="15361" width="56.42578125" style="2" customWidth="1"/>
    <col min="15362" max="15362" width="14.42578125" style="2" customWidth="1"/>
    <col min="15363" max="15363" width="11.7109375" style="2" customWidth="1"/>
    <col min="15364" max="15364" width="9.85546875" style="2" customWidth="1"/>
    <col min="15365" max="15616" width="13.140625" style="2"/>
    <col min="15617" max="15617" width="56.42578125" style="2" customWidth="1"/>
    <col min="15618" max="15618" width="14.42578125" style="2" customWidth="1"/>
    <col min="15619" max="15619" width="11.7109375" style="2" customWidth="1"/>
    <col min="15620" max="15620" width="9.85546875" style="2" customWidth="1"/>
    <col min="15621" max="15872" width="13.140625" style="2"/>
    <col min="15873" max="15873" width="56.42578125" style="2" customWidth="1"/>
    <col min="15874" max="15874" width="14.42578125" style="2" customWidth="1"/>
    <col min="15875" max="15875" width="11.7109375" style="2" customWidth="1"/>
    <col min="15876" max="15876" width="9.85546875" style="2" customWidth="1"/>
    <col min="15877" max="16128" width="13.140625" style="2"/>
    <col min="16129" max="16129" width="56.42578125" style="2" customWidth="1"/>
    <col min="16130" max="16130" width="14.42578125" style="2" customWidth="1"/>
    <col min="16131" max="16131" width="11.710937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195</v>
      </c>
      <c r="B2" s="1"/>
      <c r="C2" s="1"/>
      <c r="D2" s="1"/>
    </row>
    <row r="3" spans="1:4">
      <c r="A3" s="108" t="s">
        <v>312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198</v>
      </c>
    </row>
    <row r="6" spans="1:4">
      <c r="A6" s="6"/>
      <c r="B6" s="111" t="s">
        <v>5</v>
      </c>
      <c r="C6" s="8" t="s">
        <v>313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1000</v>
      </c>
      <c r="C10" s="117">
        <v>0.67</v>
      </c>
      <c r="D10" s="24">
        <v>0.74267633649511655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81.5</v>
      </c>
      <c r="C12" s="117">
        <v>0.05</v>
      </c>
      <c r="D12" s="24">
        <v>6.0528121424351995E-2</v>
      </c>
    </row>
    <row r="13" spans="1:4" s="118" customFormat="1">
      <c r="A13" s="110" t="s">
        <v>308</v>
      </c>
      <c r="B13" s="117">
        <v>3.2820112318113055E-2</v>
      </c>
      <c r="C13" s="117">
        <v>0</v>
      </c>
      <c r="D13" s="24">
        <v>2.4374720779774449E-5</v>
      </c>
    </row>
    <row r="14" spans="1:4">
      <c r="A14" s="119" t="s">
        <v>205</v>
      </c>
      <c r="B14" s="120">
        <v>1081.5328201123182</v>
      </c>
      <c r="C14" s="120">
        <v>0.72</v>
      </c>
      <c r="D14" s="25">
        <v>0.80322883264024836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225</v>
      </c>
      <c r="C18" s="117">
        <v>0.15</v>
      </c>
      <c r="D18" s="24">
        <v>0.16710217571140121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225</v>
      </c>
      <c r="C24" s="134">
        <v>0.15</v>
      </c>
      <c r="D24" s="26">
        <v>0.16710217571140121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35.254746728396924</v>
      </c>
      <c r="C26" s="117">
        <v>0.02</v>
      </c>
      <c r="D26" s="24">
        <v>2.6182866144309022E-2</v>
      </c>
    </row>
    <row r="27" spans="1:4" s="118" customFormat="1">
      <c r="A27" s="110" t="s">
        <v>32</v>
      </c>
      <c r="B27" s="117">
        <v>35.254746728396924</v>
      </c>
      <c r="C27" s="117">
        <v>0.02</v>
      </c>
      <c r="D27" s="24">
        <v>2.6182866144309022E-2</v>
      </c>
    </row>
    <row r="28" spans="1:4" s="125" customFormat="1">
      <c r="A28" s="119" t="s">
        <v>33</v>
      </c>
      <c r="B28" s="120">
        <v>1341.787566840715</v>
      </c>
      <c r="C28" s="120">
        <v>0.89</v>
      </c>
      <c r="D28" s="25">
        <v>0.99651387449595852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1.094003743937102</v>
      </c>
      <c r="C33" s="117">
        <v>0</v>
      </c>
      <c r="D33" s="24">
        <v>8.1249069265914848E-4</v>
      </c>
    </row>
    <row r="34" spans="1:244" s="118" customFormat="1">
      <c r="A34" s="123" t="s">
        <v>39</v>
      </c>
      <c r="B34" s="124">
        <v>1.094003743937102</v>
      </c>
      <c r="C34" s="124">
        <v>0</v>
      </c>
      <c r="D34" s="26">
        <v>8.1249069265914848E-4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1.094003743937102</v>
      </c>
      <c r="C40" s="129">
        <v>0</v>
      </c>
      <c r="D40" s="28">
        <v>8.1249069265914848E-4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1342.8815705846521</v>
      </c>
      <c r="C41" s="120">
        <v>0.89</v>
      </c>
      <c r="D41" s="25">
        <v>0.99732636518861761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2.6736348113824194E-3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2.6736348113824194E-3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1346.481570584652</v>
      </c>
      <c r="C46" s="131">
        <v>0.89</v>
      </c>
      <c r="D46" s="132">
        <v>1</v>
      </c>
    </row>
    <row r="47" spans="1:244">
      <c r="A47" s="133" t="s">
        <v>307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IJ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0</v>
      </c>
      <c r="B1" s="1"/>
      <c r="C1" s="1"/>
      <c r="D1" s="1"/>
    </row>
    <row r="2" spans="1:4">
      <c r="A2" s="108" t="s">
        <v>1</v>
      </c>
      <c r="B2" s="1"/>
      <c r="C2" s="1"/>
      <c r="D2" s="1"/>
    </row>
    <row r="3" spans="1:4">
      <c r="A3" s="108" t="s">
        <v>344</v>
      </c>
      <c r="B3" s="1"/>
      <c r="C3" s="1"/>
      <c r="D3" s="1"/>
    </row>
    <row r="4" spans="1:4">
      <c r="A4" s="108" t="s">
        <v>52</v>
      </c>
      <c r="B4" s="1"/>
      <c r="C4" s="1"/>
      <c r="D4" s="1"/>
    </row>
    <row r="5" spans="1:4" ht="13.5" thickBot="1">
      <c r="A5" s="3" t="s">
        <v>3</v>
      </c>
      <c r="B5" s="109">
        <v>2800</v>
      </c>
      <c r="C5" s="110" t="s">
        <v>4</v>
      </c>
    </row>
    <row r="6" spans="1:4">
      <c r="A6" s="6"/>
      <c r="B6" s="111" t="s">
        <v>5</v>
      </c>
      <c r="C6" s="8">
        <v>42005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9</v>
      </c>
      <c r="C8" s="115" t="s">
        <v>10</v>
      </c>
      <c r="D8" s="116" t="s">
        <v>11</v>
      </c>
    </row>
    <row r="9" spans="1:4">
      <c r="A9" s="113" t="s">
        <v>12</v>
      </c>
      <c r="B9" s="117"/>
    </row>
    <row r="10" spans="1:4">
      <c r="A10" s="122" t="s">
        <v>345</v>
      </c>
      <c r="B10" s="117">
        <v>0</v>
      </c>
      <c r="C10" s="117">
        <v>0</v>
      </c>
      <c r="D10" s="24">
        <v>0</v>
      </c>
    </row>
    <row r="11" spans="1:4">
      <c r="A11" s="122" t="s">
        <v>346</v>
      </c>
      <c r="B11" s="2">
        <v>0</v>
      </c>
      <c r="C11" s="2">
        <v>0</v>
      </c>
      <c r="D11" s="24">
        <v>0</v>
      </c>
    </row>
    <row r="12" spans="1:4">
      <c r="A12" s="122" t="s">
        <v>347</v>
      </c>
      <c r="B12" s="117">
        <v>0</v>
      </c>
      <c r="C12" s="117">
        <v>0</v>
      </c>
      <c r="D12" s="24">
        <v>0</v>
      </c>
    </row>
    <row r="13" spans="1:4">
      <c r="A13" s="122" t="s">
        <v>348</v>
      </c>
      <c r="B13" s="117">
        <v>0</v>
      </c>
      <c r="C13" s="117">
        <v>0</v>
      </c>
      <c r="D13" s="24">
        <v>0</v>
      </c>
    </row>
    <row r="14" spans="1:4">
      <c r="A14" s="122" t="s">
        <v>349</v>
      </c>
      <c r="B14" s="117">
        <v>0</v>
      </c>
      <c r="C14" s="117">
        <v>0</v>
      </c>
      <c r="D14" s="24">
        <v>0</v>
      </c>
    </row>
    <row r="15" spans="1:4">
      <c r="A15" s="110" t="s">
        <v>13</v>
      </c>
      <c r="B15" s="117">
        <v>2250</v>
      </c>
      <c r="C15" s="117">
        <v>0.8</v>
      </c>
      <c r="D15" s="24">
        <v>0.82651279296369629</v>
      </c>
    </row>
    <row r="16" spans="1:4">
      <c r="A16" s="110" t="s">
        <v>14</v>
      </c>
      <c r="B16" s="117">
        <v>86.68</v>
      </c>
      <c r="C16" s="117">
        <v>0.04</v>
      </c>
      <c r="D16" s="24">
        <v>3.1840946175152533E-2</v>
      </c>
    </row>
    <row r="17" spans="1:4">
      <c r="A17" s="110" t="s">
        <v>15</v>
      </c>
      <c r="B17" s="117">
        <v>0</v>
      </c>
      <c r="C17" s="117">
        <v>0</v>
      </c>
      <c r="D17" s="24">
        <v>0</v>
      </c>
    </row>
    <row r="18" spans="1:4">
      <c r="A18" s="110" t="s">
        <v>16</v>
      </c>
      <c r="B18" s="117">
        <v>0</v>
      </c>
      <c r="C18" s="117">
        <v>0</v>
      </c>
      <c r="D18" s="24">
        <v>0</v>
      </c>
    </row>
    <row r="19" spans="1:4">
      <c r="A19" s="110" t="s">
        <v>17</v>
      </c>
      <c r="B19" s="117">
        <v>0</v>
      </c>
      <c r="C19" s="117">
        <v>0</v>
      </c>
      <c r="D19" s="24">
        <v>0</v>
      </c>
    </row>
    <row r="20" spans="1:4">
      <c r="A20" s="110" t="s">
        <v>350</v>
      </c>
      <c r="B20" s="117">
        <v>0</v>
      </c>
      <c r="C20" s="117">
        <v>0</v>
      </c>
      <c r="D20" s="24">
        <v>0</v>
      </c>
    </row>
    <row r="21" spans="1:4">
      <c r="A21" s="119" t="s">
        <v>18</v>
      </c>
      <c r="B21" s="120">
        <v>2336.6799999999998</v>
      </c>
      <c r="C21" s="120">
        <v>0.84</v>
      </c>
      <c r="D21" s="25">
        <v>0.85835373913884883</v>
      </c>
    </row>
    <row r="22" spans="1:4">
      <c r="A22" s="121" t="s">
        <v>19</v>
      </c>
    </row>
    <row r="23" spans="1:4">
      <c r="A23" s="122" t="s">
        <v>20</v>
      </c>
      <c r="B23" s="117">
        <v>0</v>
      </c>
      <c r="C23" s="117">
        <v>0</v>
      </c>
      <c r="D23" s="24">
        <v>0</v>
      </c>
    </row>
    <row r="24" spans="1:4">
      <c r="A24" s="122" t="s">
        <v>21</v>
      </c>
      <c r="B24" s="117">
        <v>0</v>
      </c>
      <c r="C24" s="117">
        <v>0</v>
      </c>
      <c r="D24" s="24">
        <v>0</v>
      </c>
    </row>
    <row r="25" spans="1:4">
      <c r="A25" s="110" t="s">
        <v>22</v>
      </c>
      <c r="B25" s="117">
        <v>70.099999999999994</v>
      </c>
      <c r="C25" s="117">
        <v>0.03</v>
      </c>
      <c r="D25" s="24">
        <v>2.5750465238557823E-2</v>
      </c>
    </row>
    <row r="26" spans="1:4">
      <c r="A26" s="122" t="s">
        <v>23</v>
      </c>
      <c r="B26" s="117">
        <v>0</v>
      </c>
      <c r="C26" s="117">
        <v>0</v>
      </c>
      <c r="D26" s="24">
        <v>0</v>
      </c>
    </row>
    <row r="27" spans="1:4">
      <c r="A27" s="122" t="s">
        <v>24</v>
      </c>
      <c r="B27" s="117">
        <v>0</v>
      </c>
      <c r="C27" s="117">
        <v>0</v>
      </c>
      <c r="D27" s="24">
        <v>0</v>
      </c>
    </row>
    <row r="28" spans="1:4">
      <c r="A28" s="122" t="s">
        <v>25</v>
      </c>
      <c r="B28" s="117">
        <v>179.03</v>
      </c>
      <c r="C28" s="117">
        <v>0.06</v>
      </c>
      <c r="D28" s="24">
        <v>6.5764704588573572E-2</v>
      </c>
    </row>
    <row r="29" spans="1:4">
      <c r="A29" s="122" t="s">
        <v>26</v>
      </c>
      <c r="B29" s="117">
        <v>0</v>
      </c>
      <c r="C29" s="117">
        <v>0</v>
      </c>
      <c r="D29" s="24">
        <v>0</v>
      </c>
    </row>
    <row r="30" spans="1:4">
      <c r="A30" s="122" t="s">
        <v>27</v>
      </c>
      <c r="B30" s="117">
        <v>0</v>
      </c>
      <c r="C30" s="117">
        <v>0</v>
      </c>
      <c r="D30" s="24">
        <v>0</v>
      </c>
    </row>
    <row r="31" spans="1:4">
      <c r="A31" s="122" t="s">
        <v>28</v>
      </c>
      <c r="B31" s="117">
        <v>0</v>
      </c>
      <c r="C31" s="117">
        <v>0</v>
      </c>
      <c r="D31" s="24">
        <v>0</v>
      </c>
    </row>
    <row r="32" spans="1:4">
      <c r="A32" s="123" t="s">
        <v>29</v>
      </c>
      <c r="B32" s="124">
        <v>249.13</v>
      </c>
      <c r="C32" s="124">
        <v>0.09</v>
      </c>
      <c r="D32" s="26">
        <v>9.1515169827131398E-2</v>
      </c>
    </row>
    <row r="33" spans="1:244" s="118" customFormat="1">
      <c r="A33" s="113" t="s">
        <v>30</v>
      </c>
      <c r="B33" s="2"/>
      <c r="C33" s="2"/>
      <c r="D33" s="2"/>
    </row>
    <row r="34" spans="1:244" s="118" customFormat="1">
      <c r="A34" s="122" t="s">
        <v>31</v>
      </c>
      <c r="B34" s="117">
        <v>96.950912231238988</v>
      </c>
      <c r="C34" s="117">
        <v>0.03</v>
      </c>
      <c r="D34" s="24">
        <v>3.561385299938645E-2</v>
      </c>
    </row>
    <row r="35" spans="1:244" s="118" customFormat="1">
      <c r="A35" s="110" t="s">
        <v>32</v>
      </c>
      <c r="B35" s="117">
        <v>96.950912231238988</v>
      </c>
      <c r="C35" s="117">
        <v>0.03</v>
      </c>
      <c r="D35" s="24">
        <v>3.561385299938645E-2</v>
      </c>
    </row>
    <row r="36" spans="1:244" s="125" customFormat="1">
      <c r="A36" s="119" t="s">
        <v>33</v>
      </c>
      <c r="B36" s="120">
        <v>2682.7609122312388</v>
      </c>
      <c r="C36" s="120">
        <v>0.96</v>
      </c>
      <c r="D36" s="25">
        <v>0.98548276196536666</v>
      </c>
    </row>
    <row r="37" spans="1:244" s="118" customFormat="1">
      <c r="A37" s="113" t="s">
        <v>34</v>
      </c>
      <c r="B37" s="2"/>
      <c r="C37" s="2"/>
      <c r="D37" s="2"/>
    </row>
    <row r="38" spans="1:244" s="118" customFormat="1">
      <c r="A38" s="110" t="s">
        <v>35</v>
      </c>
      <c r="B38" s="117">
        <v>0</v>
      </c>
      <c r="C38" s="117">
        <v>0</v>
      </c>
      <c r="D38" s="24">
        <v>0</v>
      </c>
    </row>
    <row r="39" spans="1:244" s="118" customFormat="1">
      <c r="A39" s="110" t="s">
        <v>36</v>
      </c>
      <c r="B39" s="117">
        <v>0</v>
      </c>
      <c r="C39" s="117">
        <v>0</v>
      </c>
      <c r="D39" s="24">
        <v>0</v>
      </c>
    </row>
    <row r="40" spans="1:244" s="118" customFormat="1">
      <c r="A40" s="122" t="s">
        <v>37</v>
      </c>
      <c r="B40" s="117">
        <v>0</v>
      </c>
      <c r="C40" s="117">
        <v>0</v>
      </c>
      <c r="D40" s="24">
        <v>0</v>
      </c>
    </row>
    <row r="41" spans="1:244" s="118" customFormat="1">
      <c r="A41" s="122" t="s">
        <v>38</v>
      </c>
      <c r="B41" s="117">
        <v>0</v>
      </c>
      <c r="C41" s="117">
        <v>0</v>
      </c>
      <c r="D41" s="24">
        <v>0</v>
      </c>
    </row>
    <row r="42" spans="1:244" s="118" customFormat="1">
      <c r="A42" s="123" t="s">
        <v>39</v>
      </c>
      <c r="B42" s="124">
        <v>0</v>
      </c>
      <c r="C42" s="124">
        <v>0</v>
      </c>
      <c r="D42" s="26">
        <v>0</v>
      </c>
      <c r="E42" s="127"/>
      <c r="F42" s="126"/>
      <c r="G42" s="126"/>
      <c r="H42" s="27"/>
      <c r="I42" s="127"/>
      <c r="J42" s="126"/>
      <c r="K42" s="126"/>
      <c r="L42" s="27"/>
      <c r="M42" s="127"/>
      <c r="N42" s="126"/>
      <c r="O42" s="126"/>
      <c r="P42" s="27"/>
      <c r="Q42" s="127"/>
      <c r="R42" s="126"/>
      <c r="S42" s="126"/>
      <c r="T42" s="27"/>
      <c r="U42" s="127"/>
      <c r="V42" s="126"/>
      <c r="W42" s="126"/>
      <c r="X42" s="27"/>
      <c r="Y42" s="127"/>
      <c r="Z42" s="126"/>
      <c r="AA42" s="126"/>
      <c r="AB42" s="27"/>
      <c r="AC42" s="127"/>
      <c r="AD42" s="126"/>
      <c r="AE42" s="126"/>
      <c r="AF42" s="27"/>
      <c r="AG42" s="127"/>
      <c r="AH42" s="126"/>
      <c r="AI42" s="126"/>
      <c r="AJ42" s="27"/>
      <c r="AK42" s="127"/>
      <c r="AL42" s="126"/>
      <c r="AM42" s="126"/>
      <c r="AN42" s="27"/>
      <c r="AO42" s="127"/>
      <c r="AP42" s="126"/>
      <c r="AQ42" s="126"/>
      <c r="AR42" s="27"/>
      <c r="AS42" s="127"/>
      <c r="AT42" s="126"/>
      <c r="AU42" s="126"/>
      <c r="AV42" s="27"/>
      <c r="AW42" s="127"/>
      <c r="AX42" s="126"/>
      <c r="AY42" s="126"/>
      <c r="AZ42" s="27"/>
      <c r="BA42" s="127"/>
      <c r="BB42" s="126"/>
      <c r="BC42" s="126"/>
      <c r="BD42" s="27"/>
      <c r="BE42" s="127"/>
      <c r="BF42" s="126"/>
      <c r="BG42" s="126"/>
      <c r="BH42" s="27"/>
      <c r="BI42" s="127"/>
      <c r="BJ42" s="126"/>
      <c r="BK42" s="126"/>
      <c r="BL42" s="27"/>
      <c r="BM42" s="127"/>
      <c r="BN42" s="126"/>
      <c r="BO42" s="126"/>
      <c r="BP42" s="27"/>
      <c r="BQ42" s="127"/>
      <c r="BR42" s="126"/>
      <c r="BS42" s="126"/>
      <c r="BT42" s="27"/>
      <c r="BU42" s="127"/>
      <c r="BV42" s="126"/>
      <c r="BW42" s="126"/>
      <c r="BX42" s="27"/>
      <c r="BY42" s="127"/>
      <c r="BZ42" s="126"/>
      <c r="CA42" s="126"/>
      <c r="CB42" s="27"/>
      <c r="CC42" s="127"/>
      <c r="CD42" s="126"/>
      <c r="CE42" s="126"/>
      <c r="CF42" s="27"/>
      <c r="CG42" s="127"/>
      <c r="CH42" s="126"/>
      <c r="CI42" s="126"/>
      <c r="CJ42" s="27"/>
      <c r="CK42" s="127"/>
      <c r="CL42" s="126"/>
      <c r="CM42" s="126"/>
      <c r="CN42" s="27"/>
      <c r="CO42" s="127"/>
      <c r="CP42" s="126"/>
      <c r="CQ42" s="126"/>
      <c r="CR42" s="27"/>
      <c r="CS42" s="127"/>
      <c r="CT42" s="126"/>
      <c r="CU42" s="126"/>
      <c r="CV42" s="27"/>
      <c r="CW42" s="127"/>
      <c r="CX42" s="126"/>
      <c r="CY42" s="126"/>
      <c r="CZ42" s="27"/>
      <c r="DA42" s="127"/>
      <c r="DB42" s="126"/>
      <c r="DC42" s="126"/>
      <c r="DD42" s="27"/>
      <c r="DE42" s="127"/>
      <c r="DF42" s="126"/>
      <c r="DG42" s="126"/>
      <c r="DH42" s="27"/>
      <c r="DI42" s="127"/>
      <c r="DJ42" s="126"/>
      <c r="DK42" s="126"/>
      <c r="DL42" s="27"/>
      <c r="DM42" s="127"/>
      <c r="DN42" s="126"/>
      <c r="DO42" s="126"/>
      <c r="DP42" s="27"/>
      <c r="DQ42" s="127"/>
      <c r="DR42" s="126"/>
      <c r="DS42" s="126"/>
      <c r="DT42" s="27"/>
      <c r="DU42" s="127"/>
      <c r="DV42" s="126"/>
      <c r="DW42" s="126"/>
      <c r="DX42" s="27"/>
      <c r="DY42" s="127"/>
      <c r="DZ42" s="126"/>
      <c r="EA42" s="126"/>
      <c r="EB42" s="27"/>
      <c r="EC42" s="127"/>
      <c r="ED42" s="126"/>
      <c r="EE42" s="126"/>
      <c r="EF42" s="27"/>
      <c r="EG42" s="127"/>
      <c r="EH42" s="126"/>
      <c r="EI42" s="126"/>
      <c r="EJ42" s="27"/>
      <c r="EK42" s="127"/>
      <c r="EL42" s="126"/>
      <c r="EM42" s="126"/>
      <c r="EN42" s="27"/>
      <c r="EO42" s="127"/>
      <c r="EP42" s="126"/>
      <c r="EQ42" s="126"/>
      <c r="ER42" s="27"/>
      <c r="ES42" s="127"/>
      <c r="ET42" s="126"/>
      <c r="EU42" s="126"/>
      <c r="EV42" s="27"/>
      <c r="EW42" s="127"/>
      <c r="EX42" s="126"/>
      <c r="EY42" s="126"/>
      <c r="EZ42" s="27"/>
      <c r="FA42" s="127"/>
      <c r="FB42" s="126"/>
      <c r="FC42" s="126"/>
      <c r="FD42" s="27"/>
      <c r="FE42" s="127"/>
      <c r="FF42" s="126"/>
      <c r="FG42" s="126"/>
      <c r="FH42" s="27"/>
      <c r="FI42" s="127"/>
      <c r="FJ42" s="126"/>
      <c r="FK42" s="126"/>
      <c r="FL42" s="27"/>
      <c r="FM42" s="127"/>
      <c r="FN42" s="126"/>
      <c r="FO42" s="126"/>
      <c r="FP42" s="27"/>
      <c r="FQ42" s="127"/>
      <c r="FR42" s="126"/>
      <c r="FS42" s="126"/>
      <c r="FT42" s="27"/>
      <c r="FU42" s="127"/>
      <c r="FV42" s="126"/>
      <c r="FW42" s="126"/>
      <c r="FX42" s="27"/>
      <c r="FY42" s="127"/>
      <c r="FZ42" s="126"/>
      <c r="GA42" s="126"/>
      <c r="GB42" s="27"/>
      <c r="GC42" s="127"/>
      <c r="GD42" s="126"/>
      <c r="GE42" s="126"/>
      <c r="GF42" s="27"/>
      <c r="GG42" s="127"/>
      <c r="GH42" s="126"/>
      <c r="GI42" s="126"/>
      <c r="GJ42" s="27"/>
      <c r="GK42" s="127"/>
      <c r="GL42" s="126"/>
      <c r="GM42" s="126"/>
      <c r="GN42" s="27"/>
      <c r="GO42" s="127"/>
      <c r="GP42" s="126"/>
      <c r="GQ42" s="126"/>
      <c r="GR42" s="27"/>
      <c r="GS42" s="127"/>
      <c r="GT42" s="126"/>
      <c r="GU42" s="126"/>
      <c r="GV42" s="27"/>
      <c r="GW42" s="127"/>
      <c r="GX42" s="126"/>
      <c r="GY42" s="126"/>
      <c r="GZ42" s="27"/>
      <c r="HA42" s="127"/>
      <c r="HB42" s="126"/>
      <c r="HC42" s="126"/>
      <c r="HD42" s="27"/>
      <c r="HE42" s="127"/>
      <c r="HF42" s="126"/>
      <c r="HG42" s="126"/>
      <c r="HH42" s="27"/>
      <c r="HI42" s="127"/>
      <c r="HJ42" s="126"/>
      <c r="HK42" s="126"/>
      <c r="HL42" s="27"/>
      <c r="HM42" s="127"/>
      <c r="HN42" s="126"/>
      <c r="HO42" s="126"/>
      <c r="HP42" s="27"/>
      <c r="HQ42" s="127"/>
      <c r="HR42" s="126"/>
      <c r="HS42" s="126"/>
      <c r="HT42" s="27"/>
      <c r="HU42" s="127"/>
      <c r="HV42" s="126"/>
      <c r="HW42" s="126"/>
      <c r="HX42" s="27"/>
      <c r="HY42" s="127"/>
      <c r="HZ42" s="126"/>
      <c r="IA42" s="126"/>
      <c r="IB42" s="27"/>
      <c r="IC42" s="127"/>
      <c r="ID42" s="126"/>
      <c r="IE42" s="126"/>
      <c r="IF42" s="27"/>
      <c r="IG42" s="127"/>
      <c r="IH42" s="126"/>
      <c r="II42" s="126"/>
      <c r="IJ42" s="27"/>
    </row>
    <row r="43" spans="1:244" s="118" customFormat="1">
      <c r="A43" s="113" t="s">
        <v>40</v>
      </c>
      <c r="B43" s="2"/>
      <c r="C43" s="2"/>
      <c r="D43" s="2"/>
    </row>
    <row r="44" spans="1:244" s="118" customFormat="1">
      <c r="A44" s="122" t="s">
        <v>41</v>
      </c>
      <c r="B44" s="117">
        <v>0</v>
      </c>
      <c r="C44" s="117">
        <v>0</v>
      </c>
      <c r="D44" s="24">
        <v>0</v>
      </c>
    </row>
    <row r="45" spans="1:244" s="118" customFormat="1">
      <c r="A45" s="122" t="s">
        <v>42</v>
      </c>
      <c r="B45" s="117">
        <v>39.520000000000003</v>
      </c>
      <c r="C45" s="117">
        <v>0.01</v>
      </c>
      <c r="D45" s="24">
        <v>1.4517238034633458E-2</v>
      </c>
    </row>
    <row r="46" spans="1:244" s="118" customFormat="1">
      <c r="A46" s="122" t="s">
        <v>43</v>
      </c>
      <c r="B46" s="117">
        <v>0</v>
      </c>
      <c r="C46" s="117">
        <v>0</v>
      </c>
      <c r="D46" s="24">
        <v>0</v>
      </c>
    </row>
    <row r="47" spans="1:244" s="118" customFormat="1">
      <c r="A47" s="123" t="s">
        <v>44</v>
      </c>
      <c r="B47" s="124">
        <v>39.520000000000003</v>
      </c>
      <c r="C47" s="124">
        <v>0.01</v>
      </c>
      <c r="D47" s="26">
        <v>1.4517238034633458E-2</v>
      </c>
      <c r="E47" s="127"/>
      <c r="F47" s="126"/>
      <c r="G47" s="126"/>
      <c r="H47" s="27"/>
      <c r="I47" s="127"/>
      <c r="J47" s="126"/>
      <c r="K47" s="126"/>
      <c r="L47" s="27"/>
      <c r="M47" s="127"/>
      <c r="N47" s="126"/>
      <c r="O47" s="126"/>
      <c r="P47" s="27"/>
      <c r="Q47" s="127"/>
      <c r="R47" s="126"/>
      <c r="S47" s="126"/>
      <c r="T47" s="27"/>
      <c r="U47" s="127"/>
      <c r="V47" s="126"/>
      <c r="W47" s="126"/>
      <c r="X47" s="27"/>
      <c r="Y47" s="127"/>
      <c r="Z47" s="126"/>
      <c r="AA47" s="126"/>
      <c r="AB47" s="27"/>
      <c r="AC47" s="127"/>
      <c r="AD47" s="126"/>
      <c r="AE47" s="126"/>
      <c r="AF47" s="27"/>
      <c r="AG47" s="127"/>
      <c r="AH47" s="126"/>
      <c r="AI47" s="126"/>
      <c r="AJ47" s="27"/>
      <c r="AK47" s="127"/>
      <c r="AL47" s="126"/>
      <c r="AM47" s="126"/>
      <c r="AN47" s="27"/>
      <c r="AO47" s="127"/>
      <c r="AP47" s="126"/>
      <c r="AQ47" s="126"/>
      <c r="AR47" s="27"/>
      <c r="AS47" s="127"/>
      <c r="AT47" s="126"/>
      <c r="AU47" s="126"/>
      <c r="AV47" s="27"/>
      <c r="AW47" s="127"/>
      <c r="AX47" s="126"/>
      <c r="AY47" s="126"/>
      <c r="AZ47" s="27"/>
      <c r="BA47" s="127"/>
      <c r="BB47" s="126"/>
      <c r="BC47" s="126"/>
      <c r="BD47" s="27"/>
      <c r="BE47" s="127"/>
      <c r="BF47" s="126"/>
      <c r="BG47" s="126"/>
      <c r="BH47" s="27"/>
      <c r="BI47" s="127"/>
      <c r="BJ47" s="126"/>
      <c r="BK47" s="126"/>
      <c r="BL47" s="27"/>
      <c r="BM47" s="127"/>
      <c r="BN47" s="126"/>
      <c r="BO47" s="126"/>
      <c r="BP47" s="27"/>
      <c r="BQ47" s="127"/>
      <c r="BR47" s="126"/>
      <c r="BS47" s="126"/>
      <c r="BT47" s="27"/>
      <c r="BU47" s="127"/>
      <c r="BV47" s="126"/>
      <c r="BW47" s="126"/>
      <c r="BX47" s="27"/>
      <c r="BY47" s="127"/>
      <c r="BZ47" s="126"/>
      <c r="CA47" s="126"/>
      <c r="CB47" s="27"/>
      <c r="CC47" s="127"/>
      <c r="CD47" s="126"/>
      <c r="CE47" s="126"/>
      <c r="CF47" s="27"/>
      <c r="CG47" s="127"/>
      <c r="CH47" s="126"/>
      <c r="CI47" s="126"/>
      <c r="CJ47" s="27"/>
      <c r="CK47" s="127"/>
      <c r="CL47" s="126"/>
      <c r="CM47" s="126"/>
      <c r="CN47" s="27"/>
      <c r="CO47" s="127"/>
      <c r="CP47" s="126"/>
      <c r="CQ47" s="126"/>
      <c r="CR47" s="27"/>
      <c r="CS47" s="127"/>
      <c r="CT47" s="126"/>
      <c r="CU47" s="126"/>
      <c r="CV47" s="27"/>
      <c r="CW47" s="127"/>
      <c r="CX47" s="126"/>
      <c r="CY47" s="126"/>
      <c r="CZ47" s="27"/>
      <c r="DA47" s="127"/>
      <c r="DB47" s="126"/>
      <c r="DC47" s="126"/>
      <c r="DD47" s="27"/>
      <c r="DE47" s="127"/>
      <c r="DF47" s="126"/>
      <c r="DG47" s="126"/>
      <c r="DH47" s="27"/>
      <c r="DI47" s="127"/>
      <c r="DJ47" s="126"/>
      <c r="DK47" s="126"/>
      <c r="DL47" s="27"/>
      <c r="DM47" s="127"/>
      <c r="DN47" s="126"/>
      <c r="DO47" s="126"/>
      <c r="DP47" s="27"/>
      <c r="DQ47" s="127"/>
      <c r="DR47" s="126"/>
      <c r="DS47" s="126"/>
      <c r="DT47" s="27"/>
      <c r="DU47" s="127"/>
      <c r="DV47" s="126"/>
      <c r="DW47" s="126"/>
      <c r="DX47" s="27"/>
      <c r="DY47" s="127"/>
      <c r="DZ47" s="126"/>
      <c r="EA47" s="126"/>
      <c r="EB47" s="27"/>
      <c r="EC47" s="127"/>
      <c r="ED47" s="126"/>
      <c r="EE47" s="126"/>
      <c r="EF47" s="27"/>
      <c r="EG47" s="127"/>
      <c r="EH47" s="126"/>
      <c r="EI47" s="126"/>
      <c r="EJ47" s="27"/>
      <c r="EK47" s="127"/>
      <c r="EL47" s="126"/>
      <c r="EM47" s="126"/>
      <c r="EN47" s="27"/>
      <c r="EO47" s="127"/>
      <c r="EP47" s="126"/>
      <c r="EQ47" s="126"/>
      <c r="ER47" s="27"/>
      <c r="ES47" s="127"/>
      <c r="ET47" s="126"/>
      <c r="EU47" s="126"/>
      <c r="EV47" s="27"/>
      <c r="EW47" s="127"/>
      <c r="EX47" s="126"/>
      <c r="EY47" s="126"/>
      <c r="EZ47" s="27"/>
      <c r="FA47" s="127"/>
      <c r="FB47" s="126"/>
      <c r="FC47" s="126"/>
      <c r="FD47" s="27"/>
      <c r="FE47" s="127"/>
      <c r="FF47" s="126"/>
      <c r="FG47" s="126"/>
      <c r="FH47" s="27"/>
      <c r="FI47" s="127"/>
      <c r="FJ47" s="126"/>
      <c r="FK47" s="126"/>
      <c r="FL47" s="27"/>
      <c r="FM47" s="127"/>
      <c r="FN47" s="126"/>
      <c r="FO47" s="126"/>
      <c r="FP47" s="27"/>
      <c r="FQ47" s="127"/>
      <c r="FR47" s="126"/>
      <c r="FS47" s="126"/>
      <c r="FT47" s="27"/>
      <c r="FU47" s="127"/>
      <c r="FV47" s="126"/>
      <c r="FW47" s="126"/>
      <c r="FX47" s="27"/>
      <c r="FY47" s="127"/>
      <c r="FZ47" s="126"/>
      <c r="GA47" s="126"/>
      <c r="GB47" s="27"/>
      <c r="GC47" s="127"/>
      <c r="GD47" s="126"/>
      <c r="GE47" s="126"/>
      <c r="GF47" s="27"/>
      <c r="GG47" s="127"/>
      <c r="GH47" s="126"/>
      <c r="GI47" s="126"/>
      <c r="GJ47" s="27"/>
      <c r="GK47" s="127"/>
      <c r="GL47" s="126"/>
      <c r="GM47" s="126"/>
      <c r="GN47" s="27"/>
      <c r="GO47" s="127"/>
      <c r="GP47" s="126"/>
      <c r="GQ47" s="126"/>
      <c r="GR47" s="27"/>
      <c r="GS47" s="127"/>
      <c r="GT47" s="126"/>
      <c r="GU47" s="126"/>
      <c r="GV47" s="27"/>
      <c r="GW47" s="127"/>
      <c r="GX47" s="126"/>
      <c r="GY47" s="126"/>
      <c r="GZ47" s="27"/>
      <c r="HA47" s="127"/>
      <c r="HB47" s="126"/>
      <c r="HC47" s="126"/>
      <c r="HD47" s="27"/>
      <c r="HE47" s="127"/>
      <c r="HF47" s="126"/>
      <c r="HG47" s="126"/>
      <c r="HH47" s="27"/>
      <c r="HI47" s="127"/>
      <c r="HJ47" s="126"/>
      <c r="HK47" s="126"/>
      <c r="HL47" s="27"/>
      <c r="HM47" s="127"/>
      <c r="HN47" s="126"/>
      <c r="HO47" s="126"/>
      <c r="HP47" s="27"/>
      <c r="HQ47" s="127"/>
      <c r="HR47" s="126"/>
      <c r="HS47" s="126"/>
      <c r="HT47" s="27"/>
      <c r="HU47" s="127"/>
      <c r="HV47" s="126"/>
      <c r="HW47" s="126"/>
      <c r="HX47" s="27"/>
      <c r="HY47" s="127"/>
      <c r="HZ47" s="126"/>
      <c r="IA47" s="126"/>
      <c r="IB47" s="27"/>
      <c r="IC47" s="127"/>
      <c r="ID47" s="126"/>
      <c r="IE47" s="126"/>
      <c r="IF47" s="27"/>
      <c r="IG47" s="127"/>
      <c r="IH47" s="126"/>
      <c r="II47" s="126"/>
      <c r="IJ47" s="27"/>
    </row>
    <row r="48" spans="1:244" s="118" customFormat="1">
      <c r="A48" s="128" t="s">
        <v>45</v>
      </c>
      <c r="B48" s="129">
        <v>39.520000000000003</v>
      </c>
      <c r="C48" s="129">
        <v>0.01</v>
      </c>
      <c r="D48" s="28">
        <v>1.4517238034633458E-2</v>
      </c>
      <c r="E48" s="126"/>
      <c r="F48" s="126"/>
      <c r="G48" s="127"/>
      <c r="H48" s="126"/>
      <c r="I48" s="126"/>
      <c r="J48" s="126"/>
      <c r="K48" s="127"/>
      <c r="L48" s="126"/>
      <c r="M48" s="126"/>
      <c r="N48" s="126"/>
      <c r="O48" s="127"/>
      <c r="P48" s="126"/>
      <c r="Q48" s="126"/>
      <c r="R48" s="126"/>
      <c r="S48" s="127"/>
      <c r="T48" s="126"/>
      <c r="U48" s="126"/>
      <c r="V48" s="126"/>
      <c r="W48" s="127"/>
      <c r="X48" s="126"/>
      <c r="Y48" s="126"/>
      <c r="Z48" s="126"/>
      <c r="AA48" s="127"/>
      <c r="AB48" s="126"/>
      <c r="AC48" s="126"/>
      <c r="AD48" s="126"/>
      <c r="AE48" s="127"/>
      <c r="AF48" s="126"/>
      <c r="AG48" s="126"/>
      <c r="AH48" s="126"/>
      <c r="AI48" s="127"/>
      <c r="AJ48" s="126"/>
      <c r="AK48" s="126"/>
      <c r="AL48" s="126"/>
      <c r="AM48" s="127"/>
      <c r="AN48" s="126"/>
      <c r="AO48" s="126"/>
      <c r="AP48" s="126"/>
      <c r="AQ48" s="127"/>
      <c r="AR48" s="126"/>
      <c r="AS48" s="126"/>
      <c r="AT48" s="126"/>
      <c r="AU48" s="127"/>
      <c r="AV48" s="126"/>
      <c r="AW48" s="126"/>
      <c r="AX48" s="126"/>
      <c r="AY48" s="127"/>
      <c r="AZ48" s="126"/>
      <c r="BA48" s="126"/>
      <c r="BB48" s="126"/>
      <c r="BC48" s="127"/>
      <c r="BD48" s="126"/>
      <c r="BE48" s="126"/>
      <c r="BF48" s="126"/>
      <c r="BG48" s="127"/>
      <c r="BH48" s="126"/>
      <c r="BI48" s="126"/>
      <c r="BJ48" s="126"/>
      <c r="BK48" s="127"/>
      <c r="BL48" s="126"/>
      <c r="BM48" s="126"/>
      <c r="BN48" s="126"/>
      <c r="BO48" s="127"/>
      <c r="BP48" s="126"/>
      <c r="BQ48" s="126"/>
      <c r="BR48" s="126"/>
      <c r="BS48" s="127"/>
      <c r="BT48" s="126"/>
      <c r="BU48" s="126"/>
      <c r="BV48" s="126"/>
      <c r="BW48" s="127"/>
      <c r="BX48" s="126"/>
      <c r="BY48" s="126"/>
      <c r="BZ48" s="126"/>
      <c r="CA48" s="127"/>
      <c r="CB48" s="126"/>
      <c r="CC48" s="126"/>
      <c r="CD48" s="126"/>
      <c r="CE48" s="127"/>
      <c r="CF48" s="126"/>
      <c r="CG48" s="126"/>
      <c r="CH48" s="126"/>
      <c r="CI48" s="127"/>
      <c r="CJ48" s="126"/>
      <c r="CK48" s="126"/>
      <c r="CL48" s="126"/>
      <c r="CM48" s="127"/>
      <c r="CN48" s="126"/>
      <c r="CO48" s="126"/>
      <c r="CP48" s="126"/>
      <c r="CQ48" s="127"/>
      <c r="CR48" s="126"/>
      <c r="CS48" s="126"/>
      <c r="CT48" s="126"/>
      <c r="CU48" s="127"/>
      <c r="CV48" s="126"/>
      <c r="CW48" s="126"/>
      <c r="CX48" s="126"/>
      <c r="CY48" s="127"/>
      <c r="CZ48" s="126"/>
      <c r="DA48" s="126"/>
      <c r="DB48" s="126"/>
      <c r="DC48" s="127"/>
      <c r="DD48" s="126"/>
      <c r="DE48" s="126"/>
      <c r="DF48" s="126"/>
      <c r="DG48" s="127"/>
      <c r="DH48" s="126"/>
      <c r="DI48" s="126"/>
      <c r="DJ48" s="126"/>
      <c r="DK48" s="127"/>
      <c r="DL48" s="126"/>
      <c r="DM48" s="126"/>
      <c r="DN48" s="126"/>
      <c r="DO48" s="127"/>
      <c r="DP48" s="126"/>
      <c r="DQ48" s="126"/>
      <c r="DR48" s="126"/>
      <c r="DS48" s="127"/>
      <c r="DT48" s="126"/>
      <c r="DU48" s="126"/>
      <c r="DV48" s="126"/>
      <c r="DW48" s="127"/>
      <c r="DX48" s="126"/>
      <c r="DY48" s="126"/>
      <c r="DZ48" s="126"/>
      <c r="EA48" s="127"/>
      <c r="EB48" s="126"/>
      <c r="EC48" s="126"/>
      <c r="ED48" s="126"/>
      <c r="EE48" s="127"/>
      <c r="EF48" s="126"/>
      <c r="EG48" s="126"/>
      <c r="EH48" s="126"/>
      <c r="EI48" s="127"/>
      <c r="EJ48" s="126"/>
      <c r="EK48" s="126"/>
      <c r="EL48" s="126"/>
      <c r="EM48" s="127"/>
      <c r="EN48" s="126"/>
      <c r="EO48" s="126"/>
      <c r="EP48" s="126"/>
      <c r="EQ48" s="127"/>
      <c r="ER48" s="126"/>
      <c r="ES48" s="126"/>
      <c r="ET48" s="126"/>
      <c r="EU48" s="127"/>
      <c r="EV48" s="126"/>
      <c r="EW48" s="126"/>
      <c r="EX48" s="126"/>
      <c r="EY48" s="127"/>
      <c r="EZ48" s="126"/>
      <c r="FA48" s="126"/>
      <c r="FB48" s="126"/>
      <c r="FC48" s="127"/>
      <c r="FD48" s="126"/>
      <c r="FE48" s="126"/>
      <c r="FF48" s="126"/>
      <c r="FG48" s="127"/>
      <c r="FH48" s="126"/>
      <c r="FI48" s="126"/>
      <c r="FJ48" s="126"/>
      <c r="FK48" s="127"/>
      <c r="FL48" s="126"/>
      <c r="FM48" s="126"/>
      <c r="FN48" s="126"/>
      <c r="FO48" s="127"/>
      <c r="FP48" s="126"/>
      <c r="FQ48" s="126"/>
      <c r="FR48" s="126"/>
      <c r="FS48" s="127"/>
      <c r="FT48" s="126"/>
      <c r="FU48" s="126"/>
      <c r="FV48" s="126"/>
      <c r="FW48" s="127"/>
      <c r="FX48" s="126"/>
      <c r="FY48" s="126"/>
      <c r="FZ48" s="126"/>
      <c r="GA48" s="127"/>
      <c r="GB48" s="126"/>
      <c r="GC48" s="126"/>
      <c r="GD48" s="126"/>
      <c r="GE48" s="127"/>
      <c r="GF48" s="126"/>
      <c r="GG48" s="126"/>
      <c r="GH48" s="126"/>
      <c r="GI48" s="127"/>
      <c r="GJ48" s="126"/>
      <c r="GK48" s="126"/>
      <c r="GL48" s="126"/>
      <c r="GM48" s="127"/>
      <c r="GN48" s="126"/>
      <c r="GO48" s="126"/>
      <c r="GP48" s="126"/>
      <c r="GQ48" s="127"/>
      <c r="GR48" s="126"/>
      <c r="GS48" s="126"/>
      <c r="GT48" s="126"/>
      <c r="GU48" s="127"/>
      <c r="GV48" s="126"/>
      <c r="GW48" s="126"/>
      <c r="GX48" s="126"/>
      <c r="GY48" s="127"/>
      <c r="GZ48" s="126"/>
      <c r="HA48" s="126"/>
      <c r="HB48" s="126"/>
      <c r="HC48" s="127"/>
      <c r="HD48" s="126"/>
      <c r="HE48" s="126"/>
      <c r="HF48" s="126"/>
      <c r="HG48" s="127"/>
      <c r="HH48" s="126"/>
      <c r="HI48" s="126"/>
      <c r="HJ48" s="126"/>
      <c r="HK48" s="127"/>
      <c r="HL48" s="126"/>
      <c r="HM48" s="126"/>
      <c r="HN48" s="126"/>
      <c r="HO48" s="127"/>
      <c r="HP48" s="126"/>
      <c r="HQ48" s="126"/>
      <c r="HR48" s="126"/>
      <c r="HS48" s="127"/>
      <c r="HT48" s="126"/>
      <c r="HU48" s="126"/>
      <c r="HV48" s="126"/>
      <c r="HW48" s="127"/>
      <c r="HX48" s="126"/>
      <c r="HY48" s="126"/>
      <c r="HZ48" s="126"/>
      <c r="IA48" s="127"/>
      <c r="IB48" s="126"/>
      <c r="IC48" s="126"/>
      <c r="ID48" s="126"/>
      <c r="IE48" s="127"/>
      <c r="IF48" s="126"/>
      <c r="IG48" s="126"/>
      <c r="IH48" s="126"/>
    </row>
    <row r="49" spans="1:244" s="125" customFormat="1">
      <c r="A49" s="119" t="s">
        <v>46</v>
      </c>
      <c r="B49" s="120">
        <v>2722.2809122312387</v>
      </c>
      <c r="C49" s="120">
        <v>0.97</v>
      </c>
      <c r="D49" s="25">
        <v>1</v>
      </c>
    </row>
    <row r="50" spans="1:244" s="118" customFormat="1">
      <c r="A50" s="113" t="s">
        <v>135</v>
      </c>
      <c r="B50" s="2"/>
      <c r="C50" s="2"/>
      <c r="D50" s="2"/>
    </row>
    <row r="51" spans="1:244" s="118" customFormat="1">
      <c r="A51" s="110" t="s">
        <v>209</v>
      </c>
      <c r="B51" s="117">
        <v>0</v>
      </c>
      <c r="C51" s="117">
        <v>0</v>
      </c>
      <c r="D51" s="24">
        <v>0</v>
      </c>
    </row>
    <row r="52" spans="1:244" s="118" customFormat="1">
      <c r="A52" s="110" t="s">
        <v>220</v>
      </c>
      <c r="B52" s="117">
        <v>0</v>
      </c>
      <c r="C52" s="117">
        <v>0</v>
      </c>
      <c r="D52" s="24">
        <v>0</v>
      </c>
    </row>
    <row r="53" spans="1:244" s="118" customFormat="1">
      <c r="A53" s="123" t="s">
        <v>211</v>
      </c>
      <c r="B53" s="124">
        <v>0</v>
      </c>
      <c r="C53" s="124">
        <v>0</v>
      </c>
      <c r="D53" s="26">
        <v>0</v>
      </c>
      <c r="E53" s="127"/>
      <c r="F53" s="126"/>
      <c r="G53" s="126"/>
      <c r="H53" s="27"/>
      <c r="I53" s="127"/>
      <c r="J53" s="126"/>
      <c r="K53" s="126"/>
      <c r="L53" s="27"/>
      <c r="M53" s="127"/>
      <c r="N53" s="126"/>
      <c r="O53" s="126"/>
      <c r="P53" s="27"/>
      <c r="Q53" s="127"/>
      <c r="R53" s="126"/>
      <c r="S53" s="126"/>
      <c r="T53" s="27"/>
      <c r="U53" s="127"/>
      <c r="V53" s="126"/>
      <c r="W53" s="126"/>
      <c r="X53" s="27"/>
      <c r="Y53" s="127"/>
      <c r="Z53" s="126"/>
      <c r="AA53" s="126"/>
      <c r="AB53" s="27"/>
      <c r="AC53" s="127"/>
      <c r="AD53" s="126"/>
      <c r="AE53" s="126"/>
      <c r="AF53" s="27"/>
      <c r="AG53" s="127"/>
      <c r="AH53" s="126"/>
      <c r="AI53" s="126"/>
      <c r="AJ53" s="27"/>
      <c r="AK53" s="127"/>
      <c r="AL53" s="126"/>
      <c r="AM53" s="126"/>
      <c r="AN53" s="27"/>
      <c r="AO53" s="127"/>
      <c r="AP53" s="126"/>
      <c r="AQ53" s="126"/>
      <c r="AR53" s="27"/>
      <c r="AS53" s="127"/>
      <c r="AT53" s="126"/>
      <c r="AU53" s="126"/>
      <c r="AV53" s="27"/>
      <c r="AW53" s="127"/>
      <c r="AX53" s="126"/>
      <c r="AY53" s="126"/>
      <c r="AZ53" s="27"/>
      <c r="BA53" s="127"/>
      <c r="BB53" s="126"/>
      <c r="BC53" s="126"/>
      <c r="BD53" s="27"/>
      <c r="BE53" s="127"/>
      <c r="BF53" s="126"/>
      <c r="BG53" s="126"/>
      <c r="BH53" s="27"/>
      <c r="BI53" s="127"/>
      <c r="BJ53" s="126"/>
      <c r="BK53" s="126"/>
      <c r="BL53" s="27"/>
      <c r="BM53" s="127"/>
      <c r="BN53" s="126"/>
      <c r="BO53" s="126"/>
      <c r="BP53" s="27"/>
      <c r="BQ53" s="127"/>
      <c r="BR53" s="126"/>
      <c r="BS53" s="126"/>
      <c r="BT53" s="27"/>
      <c r="BU53" s="127"/>
      <c r="BV53" s="126"/>
      <c r="BW53" s="126"/>
      <c r="BX53" s="27"/>
      <c r="BY53" s="127"/>
      <c r="BZ53" s="126"/>
      <c r="CA53" s="126"/>
      <c r="CB53" s="27"/>
      <c r="CC53" s="127"/>
      <c r="CD53" s="126"/>
      <c r="CE53" s="126"/>
      <c r="CF53" s="27"/>
      <c r="CG53" s="127"/>
      <c r="CH53" s="126"/>
      <c r="CI53" s="126"/>
      <c r="CJ53" s="27"/>
      <c r="CK53" s="127"/>
      <c r="CL53" s="126"/>
      <c r="CM53" s="126"/>
      <c r="CN53" s="27"/>
      <c r="CO53" s="127"/>
      <c r="CP53" s="126"/>
      <c r="CQ53" s="126"/>
      <c r="CR53" s="27"/>
      <c r="CS53" s="127"/>
      <c r="CT53" s="126"/>
      <c r="CU53" s="126"/>
      <c r="CV53" s="27"/>
      <c r="CW53" s="127"/>
      <c r="CX53" s="126"/>
      <c r="CY53" s="126"/>
      <c r="CZ53" s="27"/>
      <c r="DA53" s="127"/>
      <c r="DB53" s="126"/>
      <c r="DC53" s="126"/>
      <c r="DD53" s="27"/>
      <c r="DE53" s="127"/>
      <c r="DF53" s="126"/>
      <c r="DG53" s="126"/>
      <c r="DH53" s="27"/>
      <c r="DI53" s="127"/>
      <c r="DJ53" s="126"/>
      <c r="DK53" s="126"/>
      <c r="DL53" s="27"/>
      <c r="DM53" s="127"/>
      <c r="DN53" s="126"/>
      <c r="DO53" s="126"/>
      <c r="DP53" s="27"/>
      <c r="DQ53" s="127"/>
      <c r="DR53" s="126"/>
      <c r="DS53" s="126"/>
      <c r="DT53" s="27"/>
      <c r="DU53" s="127"/>
      <c r="DV53" s="126"/>
      <c r="DW53" s="126"/>
      <c r="DX53" s="27"/>
      <c r="DY53" s="127"/>
      <c r="DZ53" s="126"/>
      <c r="EA53" s="126"/>
      <c r="EB53" s="27"/>
      <c r="EC53" s="127"/>
      <c r="ED53" s="126"/>
      <c r="EE53" s="126"/>
      <c r="EF53" s="27"/>
      <c r="EG53" s="127"/>
      <c r="EH53" s="126"/>
      <c r="EI53" s="126"/>
      <c r="EJ53" s="27"/>
      <c r="EK53" s="127"/>
      <c r="EL53" s="126"/>
      <c r="EM53" s="126"/>
      <c r="EN53" s="27"/>
      <c r="EO53" s="127"/>
      <c r="EP53" s="126"/>
      <c r="EQ53" s="126"/>
      <c r="ER53" s="27"/>
      <c r="ES53" s="127"/>
      <c r="ET53" s="126"/>
      <c r="EU53" s="126"/>
      <c r="EV53" s="27"/>
      <c r="EW53" s="127"/>
      <c r="EX53" s="126"/>
      <c r="EY53" s="126"/>
      <c r="EZ53" s="27"/>
      <c r="FA53" s="127"/>
      <c r="FB53" s="126"/>
      <c r="FC53" s="126"/>
      <c r="FD53" s="27"/>
      <c r="FE53" s="127"/>
      <c r="FF53" s="126"/>
      <c r="FG53" s="126"/>
      <c r="FH53" s="27"/>
      <c r="FI53" s="127"/>
      <c r="FJ53" s="126"/>
      <c r="FK53" s="126"/>
      <c r="FL53" s="27"/>
      <c r="FM53" s="127"/>
      <c r="FN53" s="126"/>
      <c r="FO53" s="126"/>
      <c r="FP53" s="27"/>
      <c r="FQ53" s="127"/>
      <c r="FR53" s="126"/>
      <c r="FS53" s="126"/>
      <c r="FT53" s="27"/>
      <c r="FU53" s="127"/>
      <c r="FV53" s="126"/>
      <c r="FW53" s="126"/>
      <c r="FX53" s="27"/>
      <c r="FY53" s="127"/>
      <c r="FZ53" s="126"/>
      <c r="GA53" s="126"/>
      <c r="GB53" s="27"/>
      <c r="GC53" s="127"/>
      <c r="GD53" s="126"/>
      <c r="GE53" s="126"/>
      <c r="GF53" s="27"/>
      <c r="GG53" s="127"/>
      <c r="GH53" s="126"/>
      <c r="GI53" s="126"/>
      <c r="GJ53" s="27"/>
      <c r="GK53" s="127"/>
      <c r="GL53" s="126"/>
      <c r="GM53" s="126"/>
      <c r="GN53" s="27"/>
      <c r="GO53" s="127"/>
      <c r="GP53" s="126"/>
      <c r="GQ53" s="126"/>
      <c r="GR53" s="27"/>
      <c r="GS53" s="127"/>
      <c r="GT53" s="126"/>
      <c r="GU53" s="126"/>
      <c r="GV53" s="27"/>
      <c r="GW53" s="127"/>
      <c r="GX53" s="126"/>
      <c r="GY53" s="126"/>
      <c r="GZ53" s="27"/>
      <c r="HA53" s="127"/>
      <c r="HB53" s="126"/>
      <c r="HC53" s="126"/>
      <c r="HD53" s="27"/>
      <c r="HE53" s="127"/>
      <c r="HF53" s="126"/>
      <c r="HG53" s="126"/>
      <c r="HH53" s="27"/>
      <c r="HI53" s="127"/>
      <c r="HJ53" s="126"/>
      <c r="HK53" s="126"/>
      <c r="HL53" s="27"/>
      <c r="HM53" s="127"/>
      <c r="HN53" s="126"/>
      <c r="HO53" s="126"/>
      <c r="HP53" s="27"/>
      <c r="HQ53" s="127"/>
      <c r="HR53" s="126"/>
      <c r="HS53" s="126"/>
      <c r="HT53" s="27"/>
      <c r="HU53" s="127"/>
      <c r="HV53" s="126"/>
      <c r="HW53" s="126"/>
      <c r="HX53" s="27"/>
      <c r="HY53" s="127"/>
      <c r="HZ53" s="126"/>
      <c r="IA53" s="126"/>
      <c r="IB53" s="27"/>
      <c r="IC53" s="127"/>
      <c r="ID53" s="126"/>
      <c r="IE53" s="126"/>
      <c r="IF53" s="27"/>
      <c r="IG53" s="127"/>
      <c r="IH53" s="126"/>
      <c r="II53" s="126"/>
      <c r="IJ53" s="27"/>
    </row>
    <row r="54" spans="1:244" s="19" customFormat="1" ht="13.5" thickBot="1">
      <c r="A54" s="130" t="s">
        <v>194</v>
      </c>
      <c r="B54" s="131">
        <v>2722.2809122312387</v>
      </c>
      <c r="C54" s="131">
        <v>0.97</v>
      </c>
      <c r="D54" s="132">
        <v>1</v>
      </c>
    </row>
    <row r="55" spans="1:244">
      <c r="A55" s="133" t="s">
        <v>51</v>
      </c>
      <c r="D55" s="23"/>
    </row>
  </sheetData>
  <printOptions horizontalCentered="1"/>
  <pageMargins left="0.53" right="0.39370078740157483" top="0.56000000000000005" bottom="0.5" header="0.33" footer="0.1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IT46"/>
  <sheetViews>
    <sheetView showGridLines="0" zoomScaleNormal="100" workbookViewId="0">
      <selection sqref="A1:D1"/>
    </sheetView>
  </sheetViews>
  <sheetFormatPr defaultColWidth="12.5703125" defaultRowHeight="12.75"/>
  <cols>
    <col min="1" max="1" width="56.42578125" style="41" customWidth="1"/>
    <col min="2" max="3" width="13.7109375" style="41" customWidth="1"/>
    <col min="4" max="4" width="9.42578125" style="41" customWidth="1"/>
    <col min="5" max="256" width="12.5703125" style="41"/>
    <col min="257" max="257" width="56.42578125" style="41" customWidth="1"/>
    <col min="258" max="259" width="13.7109375" style="41" customWidth="1"/>
    <col min="260" max="260" width="9.42578125" style="41" customWidth="1"/>
    <col min="261" max="512" width="12.5703125" style="41"/>
    <col min="513" max="513" width="56.42578125" style="41" customWidth="1"/>
    <col min="514" max="515" width="13.7109375" style="41" customWidth="1"/>
    <col min="516" max="516" width="9.42578125" style="41" customWidth="1"/>
    <col min="517" max="768" width="12.5703125" style="41"/>
    <col min="769" max="769" width="56.42578125" style="41" customWidth="1"/>
    <col min="770" max="771" width="13.7109375" style="41" customWidth="1"/>
    <col min="772" max="772" width="9.42578125" style="41" customWidth="1"/>
    <col min="773" max="1024" width="12.5703125" style="41"/>
    <col min="1025" max="1025" width="56.42578125" style="41" customWidth="1"/>
    <col min="1026" max="1027" width="13.7109375" style="41" customWidth="1"/>
    <col min="1028" max="1028" width="9.42578125" style="41" customWidth="1"/>
    <col min="1029" max="1280" width="12.5703125" style="41"/>
    <col min="1281" max="1281" width="56.42578125" style="41" customWidth="1"/>
    <col min="1282" max="1283" width="13.7109375" style="41" customWidth="1"/>
    <col min="1284" max="1284" width="9.42578125" style="41" customWidth="1"/>
    <col min="1285" max="1536" width="12.5703125" style="41"/>
    <col min="1537" max="1537" width="56.42578125" style="41" customWidth="1"/>
    <col min="1538" max="1539" width="13.7109375" style="41" customWidth="1"/>
    <col min="1540" max="1540" width="9.42578125" style="41" customWidth="1"/>
    <col min="1541" max="1792" width="12.5703125" style="41"/>
    <col min="1793" max="1793" width="56.42578125" style="41" customWidth="1"/>
    <col min="1794" max="1795" width="13.7109375" style="41" customWidth="1"/>
    <col min="1796" max="1796" width="9.42578125" style="41" customWidth="1"/>
    <col min="1797" max="2048" width="12.5703125" style="41"/>
    <col min="2049" max="2049" width="56.42578125" style="41" customWidth="1"/>
    <col min="2050" max="2051" width="13.7109375" style="41" customWidth="1"/>
    <col min="2052" max="2052" width="9.42578125" style="41" customWidth="1"/>
    <col min="2053" max="2304" width="12.5703125" style="41"/>
    <col min="2305" max="2305" width="56.42578125" style="41" customWidth="1"/>
    <col min="2306" max="2307" width="13.7109375" style="41" customWidth="1"/>
    <col min="2308" max="2308" width="9.42578125" style="41" customWidth="1"/>
    <col min="2309" max="2560" width="12.5703125" style="41"/>
    <col min="2561" max="2561" width="56.42578125" style="41" customWidth="1"/>
    <col min="2562" max="2563" width="13.7109375" style="41" customWidth="1"/>
    <col min="2564" max="2564" width="9.42578125" style="41" customWidth="1"/>
    <col min="2565" max="2816" width="12.5703125" style="41"/>
    <col min="2817" max="2817" width="56.42578125" style="41" customWidth="1"/>
    <col min="2818" max="2819" width="13.7109375" style="41" customWidth="1"/>
    <col min="2820" max="2820" width="9.42578125" style="41" customWidth="1"/>
    <col min="2821" max="3072" width="12.5703125" style="41"/>
    <col min="3073" max="3073" width="56.42578125" style="41" customWidth="1"/>
    <col min="3074" max="3075" width="13.7109375" style="41" customWidth="1"/>
    <col min="3076" max="3076" width="9.42578125" style="41" customWidth="1"/>
    <col min="3077" max="3328" width="12.5703125" style="41"/>
    <col min="3329" max="3329" width="56.42578125" style="41" customWidth="1"/>
    <col min="3330" max="3331" width="13.7109375" style="41" customWidth="1"/>
    <col min="3332" max="3332" width="9.42578125" style="41" customWidth="1"/>
    <col min="3333" max="3584" width="12.5703125" style="41"/>
    <col min="3585" max="3585" width="56.42578125" style="41" customWidth="1"/>
    <col min="3586" max="3587" width="13.7109375" style="41" customWidth="1"/>
    <col min="3588" max="3588" width="9.42578125" style="41" customWidth="1"/>
    <col min="3589" max="3840" width="12.5703125" style="41"/>
    <col min="3841" max="3841" width="56.42578125" style="41" customWidth="1"/>
    <col min="3842" max="3843" width="13.7109375" style="41" customWidth="1"/>
    <col min="3844" max="3844" width="9.42578125" style="41" customWidth="1"/>
    <col min="3845" max="4096" width="12.5703125" style="41"/>
    <col min="4097" max="4097" width="56.42578125" style="41" customWidth="1"/>
    <col min="4098" max="4099" width="13.7109375" style="41" customWidth="1"/>
    <col min="4100" max="4100" width="9.42578125" style="41" customWidth="1"/>
    <col min="4101" max="4352" width="12.5703125" style="41"/>
    <col min="4353" max="4353" width="56.42578125" style="41" customWidth="1"/>
    <col min="4354" max="4355" width="13.7109375" style="41" customWidth="1"/>
    <col min="4356" max="4356" width="9.42578125" style="41" customWidth="1"/>
    <col min="4357" max="4608" width="12.5703125" style="41"/>
    <col min="4609" max="4609" width="56.42578125" style="41" customWidth="1"/>
    <col min="4610" max="4611" width="13.7109375" style="41" customWidth="1"/>
    <col min="4612" max="4612" width="9.42578125" style="41" customWidth="1"/>
    <col min="4613" max="4864" width="12.5703125" style="41"/>
    <col min="4865" max="4865" width="56.42578125" style="41" customWidth="1"/>
    <col min="4866" max="4867" width="13.7109375" style="41" customWidth="1"/>
    <col min="4868" max="4868" width="9.42578125" style="41" customWidth="1"/>
    <col min="4869" max="5120" width="12.5703125" style="41"/>
    <col min="5121" max="5121" width="56.42578125" style="41" customWidth="1"/>
    <col min="5122" max="5123" width="13.7109375" style="41" customWidth="1"/>
    <col min="5124" max="5124" width="9.42578125" style="41" customWidth="1"/>
    <col min="5125" max="5376" width="12.5703125" style="41"/>
    <col min="5377" max="5377" width="56.42578125" style="41" customWidth="1"/>
    <col min="5378" max="5379" width="13.7109375" style="41" customWidth="1"/>
    <col min="5380" max="5380" width="9.42578125" style="41" customWidth="1"/>
    <col min="5381" max="5632" width="12.5703125" style="41"/>
    <col min="5633" max="5633" width="56.42578125" style="41" customWidth="1"/>
    <col min="5634" max="5635" width="13.7109375" style="41" customWidth="1"/>
    <col min="5636" max="5636" width="9.42578125" style="41" customWidth="1"/>
    <col min="5637" max="5888" width="12.5703125" style="41"/>
    <col min="5889" max="5889" width="56.42578125" style="41" customWidth="1"/>
    <col min="5890" max="5891" width="13.7109375" style="41" customWidth="1"/>
    <col min="5892" max="5892" width="9.42578125" style="41" customWidth="1"/>
    <col min="5893" max="6144" width="12.5703125" style="41"/>
    <col min="6145" max="6145" width="56.42578125" style="41" customWidth="1"/>
    <col min="6146" max="6147" width="13.7109375" style="41" customWidth="1"/>
    <col min="6148" max="6148" width="9.42578125" style="41" customWidth="1"/>
    <col min="6149" max="6400" width="12.5703125" style="41"/>
    <col min="6401" max="6401" width="56.42578125" style="41" customWidth="1"/>
    <col min="6402" max="6403" width="13.7109375" style="41" customWidth="1"/>
    <col min="6404" max="6404" width="9.42578125" style="41" customWidth="1"/>
    <col min="6405" max="6656" width="12.5703125" style="41"/>
    <col min="6657" max="6657" width="56.42578125" style="41" customWidth="1"/>
    <col min="6658" max="6659" width="13.7109375" style="41" customWidth="1"/>
    <col min="6660" max="6660" width="9.42578125" style="41" customWidth="1"/>
    <col min="6661" max="6912" width="12.5703125" style="41"/>
    <col min="6913" max="6913" width="56.42578125" style="41" customWidth="1"/>
    <col min="6914" max="6915" width="13.7109375" style="41" customWidth="1"/>
    <col min="6916" max="6916" width="9.42578125" style="41" customWidth="1"/>
    <col min="6917" max="7168" width="12.5703125" style="41"/>
    <col min="7169" max="7169" width="56.42578125" style="41" customWidth="1"/>
    <col min="7170" max="7171" width="13.7109375" style="41" customWidth="1"/>
    <col min="7172" max="7172" width="9.42578125" style="41" customWidth="1"/>
    <col min="7173" max="7424" width="12.5703125" style="41"/>
    <col min="7425" max="7425" width="56.42578125" style="41" customWidth="1"/>
    <col min="7426" max="7427" width="13.7109375" style="41" customWidth="1"/>
    <col min="7428" max="7428" width="9.42578125" style="41" customWidth="1"/>
    <col min="7429" max="7680" width="12.5703125" style="41"/>
    <col min="7681" max="7681" width="56.42578125" style="41" customWidth="1"/>
    <col min="7682" max="7683" width="13.7109375" style="41" customWidth="1"/>
    <col min="7684" max="7684" width="9.42578125" style="41" customWidth="1"/>
    <col min="7685" max="7936" width="12.5703125" style="41"/>
    <col min="7937" max="7937" width="56.42578125" style="41" customWidth="1"/>
    <col min="7938" max="7939" width="13.7109375" style="41" customWidth="1"/>
    <col min="7940" max="7940" width="9.42578125" style="41" customWidth="1"/>
    <col min="7941" max="8192" width="12.5703125" style="41"/>
    <col min="8193" max="8193" width="56.42578125" style="41" customWidth="1"/>
    <col min="8194" max="8195" width="13.7109375" style="41" customWidth="1"/>
    <col min="8196" max="8196" width="9.42578125" style="41" customWidth="1"/>
    <col min="8197" max="8448" width="12.5703125" style="41"/>
    <col min="8449" max="8449" width="56.42578125" style="41" customWidth="1"/>
    <col min="8450" max="8451" width="13.7109375" style="41" customWidth="1"/>
    <col min="8452" max="8452" width="9.42578125" style="41" customWidth="1"/>
    <col min="8453" max="8704" width="12.5703125" style="41"/>
    <col min="8705" max="8705" width="56.42578125" style="41" customWidth="1"/>
    <col min="8706" max="8707" width="13.7109375" style="41" customWidth="1"/>
    <col min="8708" max="8708" width="9.42578125" style="41" customWidth="1"/>
    <col min="8709" max="8960" width="12.5703125" style="41"/>
    <col min="8961" max="8961" width="56.42578125" style="41" customWidth="1"/>
    <col min="8962" max="8963" width="13.7109375" style="41" customWidth="1"/>
    <col min="8964" max="8964" width="9.42578125" style="41" customWidth="1"/>
    <col min="8965" max="9216" width="12.5703125" style="41"/>
    <col min="9217" max="9217" width="56.42578125" style="41" customWidth="1"/>
    <col min="9218" max="9219" width="13.7109375" style="41" customWidth="1"/>
    <col min="9220" max="9220" width="9.42578125" style="41" customWidth="1"/>
    <col min="9221" max="9472" width="12.5703125" style="41"/>
    <col min="9473" max="9473" width="56.42578125" style="41" customWidth="1"/>
    <col min="9474" max="9475" width="13.7109375" style="41" customWidth="1"/>
    <col min="9476" max="9476" width="9.42578125" style="41" customWidth="1"/>
    <col min="9477" max="9728" width="12.5703125" style="41"/>
    <col min="9729" max="9729" width="56.42578125" style="41" customWidth="1"/>
    <col min="9730" max="9731" width="13.7109375" style="41" customWidth="1"/>
    <col min="9732" max="9732" width="9.42578125" style="41" customWidth="1"/>
    <col min="9733" max="9984" width="12.5703125" style="41"/>
    <col min="9985" max="9985" width="56.42578125" style="41" customWidth="1"/>
    <col min="9986" max="9987" width="13.7109375" style="41" customWidth="1"/>
    <col min="9988" max="9988" width="9.42578125" style="41" customWidth="1"/>
    <col min="9989" max="10240" width="12.5703125" style="41"/>
    <col min="10241" max="10241" width="56.42578125" style="41" customWidth="1"/>
    <col min="10242" max="10243" width="13.7109375" style="41" customWidth="1"/>
    <col min="10244" max="10244" width="9.42578125" style="41" customWidth="1"/>
    <col min="10245" max="10496" width="12.5703125" style="41"/>
    <col min="10497" max="10497" width="56.42578125" style="41" customWidth="1"/>
    <col min="10498" max="10499" width="13.7109375" style="41" customWidth="1"/>
    <col min="10500" max="10500" width="9.42578125" style="41" customWidth="1"/>
    <col min="10501" max="10752" width="12.5703125" style="41"/>
    <col min="10753" max="10753" width="56.42578125" style="41" customWidth="1"/>
    <col min="10754" max="10755" width="13.7109375" style="41" customWidth="1"/>
    <col min="10756" max="10756" width="9.42578125" style="41" customWidth="1"/>
    <col min="10757" max="11008" width="12.5703125" style="41"/>
    <col min="11009" max="11009" width="56.42578125" style="41" customWidth="1"/>
    <col min="11010" max="11011" width="13.7109375" style="41" customWidth="1"/>
    <col min="11012" max="11012" width="9.42578125" style="41" customWidth="1"/>
    <col min="11013" max="11264" width="12.5703125" style="41"/>
    <col min="11265" max="11265" width="56.42578125" style="41" customWidth="1"/>
    <col min="11266" max="11267" width="13.7109375" style="41" customWidth="1"/>
    <col min="11268" max="11268" width="9.42578125" style="41" customWidth="1"/>
    <col min="11269" max="11520" width="12.5703125" style="41"/>
    <col min="11521" max="11521" width="56.42578125" style="41" customWidth="1"/>
    <col min="11522" max="11523" width="13.7109375" style="41" customWidth="1"/>
    <col min="11524" max="11524" width="9.42578125" style="41" customWidth="1"/>
    <col min="11525" max="11776" width="12.5703125" style="41"/>
    <col min="11777" max="11777" width="56.42578125" style="41" customWidth="1"/>
    <col min="11778" max="11779" width="13.7109375" style="41" customWidth="1"/>
    <col min="11780" max="11780" width="9.42578125" style="41" customWidth="1"/>
    <col min="11781" max="12032" width="12.5703125" style="41"/>
    <col min="12033" max="12033" width="56.42578125" style="41" customWidth="1"/>
    <col min="12034" max="12035" width="13.7109375" style="41" customWidth="1"/>
    <col min="12036" max="12036" width="9.42578125" style="41" customWidth="1"/>
    <col min="12037" max="12288" width="12.5703125" style="41"/>
    <col min="12289" max="12289" width="56.42578125" style="41" customWidth="1"/>
    <col min="12290" max="12291" width="13.7109375" style="41" customWidth="1"/>
    <col min="12292" max="12292" width="9.42578125" style="41" customWidth="1"/>
    <col min="12293" max="12544" width="12.5703125" style="41"/>
    <col min="12545" max="12545" width="56.42578125" style="41" customWidth="1"/>
    <col min="12546" max="12547" width="13.7109375" style="41" customWidth="1"/>
    <col min="12548" max="12548" width="9.42578125" style="41" customWidth="1"/>
    <col min="12549" max="12800" width="12.5703125" style="41"/>
    <col min="12801" max="12801" width="56.42578125" style="41" customWidth="1"/>
    <col min="12802" max="12803" width="13.7109375" style="41" customWidth="1"/>
    <col min="12804" max="12804" width="9.42578125" style="41" customWidth="1"/>
    <col min="12805" max="13056" width="12.5703125" style="41"/>
    <col min="13057" max="13057" width="56.42578125" style="41" customWidth="1"/>
    <col min="13058" max="13059" width="13.7109375" style="41" customWidth="1"/>
    <col min="13060" max="13060" width="9.42578125" style="41" customWidth="1"/>
    <col min="13061" max="13312" width="12.5703125" style="41"/>
    <col min="13313" max="13313" width="56.42578125" style="41" customWidth="1"/>
    <col min="13314" max="13315" width="13.7109375" style="41" customWidth="1"/>
    <col min="13316" max="13316" width="9.42578125" style="41" customWidth="1"/>
    <col min="13317" max="13568" width="12.5703125" style="41"/>
    <col min="13569" max="13569" width="56.42578125" style="41" customWidth="1"/>
    <col min="13570" max="13571" width="13.7109375" style="41" customWidth="1"/>
    <col min="13572" max="13572" width="9.42578125" style="41" customWidth="1"/>
    <col min="13573" max="13824" width="12.5703125" style="41"/>
    <col min="13825" max="13825" width="56.42578125" style="41" customWidth="1"/>
    <col min="13826" max="13827" width="13.7109375" style="41" customWidth="1"/>
    <col min="13828" max="13828" width="9.42578125" style="41" customWidth="1"/>
    <col min="13829" max="14080" width="12.5703125" style="41"/>
    <col min="14081" max="14081" width="56.42578125" style="41" customWidth="1"/>
    <col min="14082" max="14083" width="13.7109375" style="41" customWidth="1"/>
    <col min="14084" max="14084" width="9.42578125" style="41" customWidth="1"/>
    <col min="14085" max="14336" width="12.5703125" style="41"/>
    <col min="14337" max="14337" width="56.42578125" style="41" customWidth="1"/>
    <col min="14338" max="14339" width="13.7109375" style="41" customWidth="1"/>
    <col min="14340" max="14340" width="9.42578125" style="41" customWidth="1"/>
    <col min="14341" max="14592" width="12.5703125" style="41"/>
    <col min="14593" max="14593" width="56.42578125" style="41" customWidth="1"/>
    <col min="14594" max="14595" width="13.7109375" style="41" customWidth="1"/>
    <col min="14596" max="14596" width="9.42578125" style="41" customWidth="1"/>
    <col min="14597" max="14848" width="12.5703125" style="41"/>
    <col min="14849" max="14849" width="56.42578125" style="41" customWidth="1"/>
    <col min="14850" max="14851" width="13.7109375" style="41" customWidth="1"/>
    <col min="14852" max="14852" width="9.42578125" style="41" customWidth="1"/>
    <col min="14853" max="15104" width="12.5703125" style="41"/>
    <col min="15105" max="15105" width="56.42578125" style="41" customWidth="1"/>
    <col min="15106" max="15107" width="13.7109375" style="41" customWidth="1"/>
    <col min="15108" max="15108" width="9.42578125" style="41" customWidth="1"/>
    <col min="15109" max="15360" width="12.5703125" style="41"/>
    <col min="15361" max="15361" width="56.42578125" style="41" customWidth="1"/>
    <col min="15362" max="15363" width="13.7109375" style="41" customWidth="1"/>
    <col min="15364" max="15364" width="9.42578125" style="41" customWidth="1"/>
    <col min="15365" max="15616" width="12.5703125" style="41"/>
    <col min="15617" max="15617" width="56.42578125" style="41" customWidth="1"/>
    <col min="15618" max="15619" width="13.7109375" style="41" customWidth="1"/>
    <col min="15620" max="15620" width="9.42578125" style="41" customWidth="1"/>
    <col min="15621" max="15872" width="12.5703125" style="41"/>
    <col min="15873" max="15873" width="56.42578125" style="41" customWidth="1"/>
    <col min="15874" max="15875" width="13.7109375" style="41" customWidth="1"/>
    <col min="15876" max="15876" width="9.42578125" style="41" customWidth="1"/>
    <col min="15877" max="16128" width="12.5703125" style="41"/>
    <col min="16129" max="16129" width="56.42578125" style="41" customWidth="1"/>
    <col min="16130" max="16131" width="13.7109375" style="41" customWidth="1"/>
    <col min="16132" max="16132" width="9.42578125" style="41" customWidth="1"/>
    <col min="16133" max="16384" width="12.5703125" style="41"/>
  </cols>
  <sheetData>
    <row r="1" spans="1:254" ht="13.5">
      <c r="A1" s="255" t="s">
        <v>0</v>
      </c>
      <c r="B1" s="255"/>
      <c r="C1" s="255"/>
      <c r="D1" s="255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</row>
    <row r="2" spans="1:254" ht="13.5">
      <c r="A2" s="255" t="s">
        <v>1</v>
      </c>
      <c r="B2" s="255"/>
      <c r="C2" s="255"/>
      <c r="D2" s="25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</row>
    <row r="3" spans="1:254" ht="13.5">
      <c r="A3" s="255" t="s">
        <v>212</v>
      </c>
      <c r="B3" s="255"/>
      <c r="C3" s="255"/>
      <c r="D3" s="25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spans="1:254" ht="13.5">
      <c r="A4" s="255" t="s">
        <v>52</v>
      </c>
      <c r="B4" s="255"/>
      <c r="C4" s="255"/>
      <c r="D4" s="25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</row>
    <row r="5" spans="1:254" ht="14.25" thickBot="1">
      <c r="A5" s="42" t="s">
        <v>3</v>
      </c>
      <c r="B5" s="43">
        <v>2800</v>
      </c>
      <c r="C5" s="44" t="s">
        <v>213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spans="1:254" ht="13.5">
      <c r="A6" s="45"/>
      <c r="B6" s="46" t="s">
        <v>5</v>
      </c>
      <c r="C6" s="47" t="s">
        <v>199</v>
      </c>
      <c r="D6" s="48" t="s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spans="1:254" ht="13.5">
      <c r="A7" s="49" t="s">
        <v>7</v>
      </c>
      <c r="B7" s="40"/>
      <c r="C7" s="40"/>
      <c r="D7" s="50" t="s">
        <v>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</row>
    <row r="8" spans="1:254" ht="14.25" thickBot="1">
      <c r="A8" s="51"/>
      <c r="B8" s="52" t="s">
        <v>57</v>
      </c>
      <c r="C8" s="52" t="s">
        <v>10</v>
      </c>
      <c r="D8" s="52" t="s">
        <v>11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</row>
    <row r="9" spans="1:254" ht="13.5">
      <c r="A9" s="49" t="s">
        <v>221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</row>
    <row r="10" spans="1:254" ht="13.5">
      <c r="A10" s="44" t="s">
        <v>216</v>
      </c>
      <c r="B10" s="41">
        <v>2500</v>
      </c>
      <c r="C10" s="41">
        <v>0.9</v>
      </c>
      <c r="D10" s="53">
        <v>0.84586940529154275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</row>
    <row r="11" spans="1:254" ht="13.5">
      <c r="A11" s="44" t="s">
        <v>217</v>
      </c>
      <c r="B11" s="41">
        <v>96.8</v>
      </c>
      <c r="C11" s="41">
        <v>0.04</v>
      </c>
      <c r="D11" s="53">
        <v>3.275206337288853E-2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</row>
    <row r="12" spans="1:254" ht="13.5">
      <c r="A12" s="54" t="s">
        <v>222</v>
      </c>
      <c r="B12" s="55">
        <v>2596.8000000000002</v>
      </c>
      <c r="C12" s="55">
        <v>0.94</v>
      </c>
      <c r="D12" s="56">
        <v>0.87862146866443125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</row>
    <row r="13" spans="1:254" ht="13.5">
      <c r="A13" s="49" t="s">
        <v>19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</row>
    <row r="14" spans="1:254" ht="13.5">
      <c r="A14" s="44" t="s">
        <v>20</v>
      </c>
      <c r="B14" s="41">
        <v>0</v>
      </c>
      <c r="C14" s="41">
        <v>0</v>
      </c>
      <c r="D14" s="53"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</row>
    <row r="15" spans="1:254" ht="13.5">
      <c r="A15" s="44" t="s">
        <v>21</v>
      </c>
      <c r="B15" s="41">
        <v>0</v>
      </c>
      <c r="C15" s="41">
        <v>0</v>
      </c>
      <c r="D15" s="53"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</row>
    <row r="16" spans="1:254" ht="13.5">
      <c r="A16" s="44" t="s">
        <v>22</v>
      </c>
      <c r="B16" s="41">
        <v>77.900000000000006</v>
      </c>
      <c r="C16" s="41">
        <v>0.03</v>
      </c>
      <c r="D16" s="53">
        <v>2.6357290668884474E-2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</row>
    <row r="17" spans="1:254" ht="13.5">
      <c r="A17" s="44" t="s">
        <v>23</v>
      </c>
      <c r="B17" s="41">
        <v>0</v>
      </c>
      <c r="C17" s="41">
        <v>0</v>
      </c>
      <c r="D17" s="53"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</row>
    <row r="18" spans="1:254" ht="13.5">
      <c r="A18" s="44" t="s">
        <v>24</v>
      </c>
      <c r="B18" s="41">
        <v>0</v>
      </c>
      <c r="C18" s="41">
        <v>0</v>
      </c>
      <c r="D18" s="53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</row>
    <row r="19" spans="1:254" ht="13.5">
      <c r="A19" s="44" t="s">
        <v>25</v>
      </c>
      <c r="B19" s="41">
        <v>112.06</v>
      </c>
      <c r="C19" s="41">
        <v>0.04</v>
      </c>
      <c r="D19" s="53">
        <v>3.7915250222788112E-2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</row>
    <row r="20" spans="1:254" ht="13.5">
      <c r="A20" s="44" t="s">
        <v>26</v>
      </c>
      <c r="B20" s="41">
        <v>0</v>
      </c>
      <c r="C20" s="41">
        <v>0</v>
      </c>
      <c r="D20" s="53"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</row>
    <row r="21" spans="1:254" ht="13.5">
      <c r="A21" s="44" t="s">
        <v>27</v>
      </c>
      <c r="B21" s="41">
        <v>0</v>
      </c>
      <c r="C21" s="41">
        <v>0</v>
      </c>
      <c r="D21" s="53"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ht="13.5">
      <c r="A22" s="44" t="s">
        <v>28</v>
      </c>
      <c r="B22" s="41">
        <v>0</v>
      </c>
      <c r="C22" s="41">
        <v>0</v>
      </c>
      <c r="D22" s="53"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</row>
    <row r="23" spans="1:254" ht="13.5">
      <c r="A23" s="57" t="s">
        <v>29</v>
      </c>
      <c r="B23" s="58">
        <v>189.96</v>
      </c>
      <c r="C23" s="58">
        <v>7.0000000000000007E-2</v>
      </c>
      <c r="D23" s="59">
        <v>6.4272540891672586E-2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</row>
    <row r="24" spans="1:254">
      <c r="A24" s="49" t="s">
        <v>30</v>
      </c>
    </row>
    <row r="25" spans="1:254" ht="13.5">
      <c r="A25" s="44" t="s">
        <v>31</v>
      </c>
      <c r="B25" s="41">
        <v>124.64898079377163</v>
      </c>
      <c r="C25" s="41">
        <v>0.04</v>
      </c>
      <c r="D25" s="53">
        <v>4.2174703701689811E-2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ht="13.5">
      <c r="A26" s="44" t="s">
        <v>32</v>
      </c>
      <c r="B26" s="41">
        <v>124.64898079377163</v>
      </c>
      <c r="C26" s="41">
        <v>0.04</v>
      </c>
      <c r="D26" s="53">
        <v>4.2174703701689811E-2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</row>
    <row r="27" spans="1:254" s="60" customFormat="1">
      <c r="A27" s="54" t="s">
        <v>33</v>
      </c>
      <c r="B27" s="55">
        <v>2911.4089807937717</v>
      </c>
      <c r="C27" s="55">
        <v>1.05</v>
      </c>
      <c r="D27" s="56">
        <v>0.98506871325779366</v>
      </c>
    </row>
    <row r="28" spans="1:254">
      <c r="A28" s="49" t="s">
        <v>34</v>
      </c>
    </row>
    <row r="29" spans="1:254">
      <c r="A29" s="44" t="s">
        <v>35</v>
      </c>
      <c r="B29" s="41">
        <v>0</v>
      </c>
      <c r="C29" s="41">
        <v>0</v>
      </c>
      <c r="D29" s="53">
        <v>0</v>
      </c>
    </row>
    <row r="30" spans="1:254">
      <c r="A30" s="44" t="s">
        <v>36</v>
      </c>
      <c r="B30" s="41">
        <v>0</v>
      </c>
      <c r="C30" s="41">
        <v>0</v>
      </c>
      <c r="D30" s="53">
        <v>0</v>
      </c>
    </row>
    <row r="31" spans="1:254">
      <c r="A31" s="44" t="s">
        <v>37</v>
      </c>
      <c r="B31" s="41">
        <v>0</v>
      </c>
      <c r="C31" s="41">
        <v>0</v>
      </c>
      <c r="D31" s="53">
        <v>0</v>
      </c>
    </row>
    <row r="32" spans="1:254">
      <c r="A32" s="44" t="s">
        <v>38</v>
      </c>
      <c r="B32" s="41">
        <v>0</v>
      </c>
      <c r="C32" s="41">
        <v>0</v>
      </c>
      <c r="D32" s="53">
        <v>0</v>
      </c>
    </row>
    <row r="33" spans="1:254" ht="13.5">
      <c r="A33" s="57" t="s">
        <v>39</v>
      </c>
      <c r="B33" s="58">
        <v>0</v>
      </c>
      <c r="C33" s="58">
        <v>0</v>
      </c>
      <c r="D33" s="59">
        <v>0</v>
      </c>
      <c r="E33" s="44"/>
      <c r="H33" s="53"/>
      <c r="I33" s="44"/>
      <c r="L33" s="53"/>
      <c r="M33" s="44"/>
      <c r="P33" s="53"/>
      <c r="Q33" s="44"/>
      <c r="T33" s="53"/>
      <c r="U33" s="44"/>
      <c r="X33" s="53"/>
      <c r="Y33" s="44"/>
      <c r="AB33" s="53"/>
      <c r="AC33" s="44"/>
      <c r="AF33" s="53"/>
      <c r="AG33" s="44"/>
      <c r="AJ33" s="53"/>
      <c r="AK33" s="44"/>
      <c r="AN33" s="53"/>
      <c r="AO33" s="44"/>
      <c r="AR33" s="53"/>
      <c r="AS33" s="44"/>
      <c r="AV33" s="53"/>
      <c r="AW33" s="44"/>
      <c r="AZ33" s="53"/>
      <c r="BA33" s="44"/>
      <c r="BD33" s="53"/>
      <c r="BE33" s="44"/>
      <c r="BH33" s="53"/>
      <c r="BI33" s="44"/>
      <c r="BL33" s="53"/>
      <c r="BM33" s="44"/>
      <c r="BP33" s="53"/>
      <c r="BQ33" s="44"/>
      <c r="BT33" s="53"/>
      <c r="BU33" s="44"/>
      <c r="BX33" s="53"/>
      <c r="BY33" s="44"/>
      <c r="CB33" s="53"/>
      <c r="CC33" s="44"/>
      <c r="CF33" s="53"/>
      <c r="CG33" s="44"/>
      <c r="CJ33" s="53"/>
      <c r="CK33" s="44"/>
      <c r="CN33" s="53"/>
      <c r="CO33" s="44"/>
      <c r="CR33" s="53"/>
      <c r="CS33" s="44"/>
      <c r="CV33" s="53"/>
      <c r="CW33" s="44"/>
      <c r="CZ33" s="53"/>
      <c r="DA33" s="44"/>
      <c r="DD33" s="53"/>
      <c r="DE33" s="44"/>
      <c r="DH33" s="53"/>
      <c r="DI33" s="44"/>
      <c r="DL33" s="53"/>
      <c r="DM33" s="44"/>
      <c r="DP33" s="53"/>
      <c r="DQ33" s="44"/>
      <c r="DT33" s="53"/>
      <c r="DU33" s="44"/>
      <c r="DX33" s="53"/>
      <c r="DY33" s="44"/>
      <c r="EB33" s="53"/>
      <c r="EC33" s="44"/>
      <c r="EF33" s="53"/>
      <c r="EG33" s="44"/>
      <c r="EJ33" s="53"/>
      <c r="EK33" s="44"/>
      <c r="EN33" s="53"/>
      <c r="EO33" s="44"/>
      <c r="ER33" s="53"/>
      <c r="ES33" s="44"/>
      <c r="EV33" s="53"/>
      <c r="EW33" s="44"/>
      <c r="EZ33" s="53"/>
      <c r="FA33" s="44"/>
      <c r="FD33" s="53"/>
      <c r="FE33" s="44"/>
      <c r="FH33" s="53"/>
      <c r="FI33" s="44"/>
      <c r="FL33" s="53"/>
      <c r="FM33" s="44"/>
      <c r="FP33" s="53"/>
      <c r="FQ33" s="44"/>
      <c r="FT33" s="53"/>
      <c r="FU33" s="44"/>
      <c r="FX33" s="53"/>
      <c r="FY33" s="44"/>
      <c r="GB33" s="53"/>
      <c r="GC33" s="44"/>
      <c r="GF33" s="53"/>
      <c r="GG33" s="44"/>
      <c r="GJ33" s="53"/>
      <c r="GK33" s="44"/>
      <c r="GN33" s="53"/>
      <c r="GO33" s="44"/>
      <c r="GR33" s="53"/>
      <c r="GS33" s="44"/>
      <c r="GV33" s="53"/>
      <c r="GW33" s="44"/>
      <c r="GZ33" s="53"/>
      <c r="HA33" s="44"/>
      <c r="HD33" s="53"/>
      <c r="HE33" s="44"/>
      <c r="HH33" s="53"/>
      <c r="HI33" s="44"/>
      <c r="HL33" s="53"/>
      <c r="HM33" s="44"/>
      <c r="HP33" s="53"/>
      <c r="HQ33" s="44"/>
      <c r="HT33" s="53"/>
      <c r="HU33" s="44"/>
      <c r="HX33" s="53"/>
      <c r="HY33" s="44"/>
      <c r="IB33" s="53"/>
      <c r="IC33" s="44"/>
      <c r="IF33" s="53"/>
      <c r="IG33" s="44"/>
      <c r="IJ33" s="53"/>
      <c r="IK33" s="40"/>
      <c r="IL33" s="40"/>
      <c r="IM33" s="40"/>
      <c r="IN33" s="40"/>
      <c r="IO33" s="40"/>
      <c r="IP33" s="40"/>
      <c r="IQ33" s="40"/>
      <c r="IR33" s="40"/>
      <c r="IS33" s="40"/>
      <c r="IT33" s="40"/>
    </row>
    <row r="34" spans="1:254" ht="13.5">
      <c r="A34" s="49" t="s">
        <v>40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</row>
    <row r="35" spans="1:254" ht="13.5">
      <c r="A35" s="44" t="s">
        <v>41</v>
      </c>
      <c r="B35" s="41">
        <v>0</v>
      </c>
      <c r="C35" s="41">
        <v>0</v>
      </c>
      <c r="D35" s="53">
        <v>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</row>
    <row r="36" spans="1:254" ht="13.5">
      <c r="A36" s="44" t="s">
        <v>42</v>
      </c>
      <c r="B36" s="41">
        <v>44.13</v>
      </c>
      <c r="C36" s="41">
        <v>0.02</v>
      </c>
      <c r="D36" s="53">
        <v>1.4931286742206312E-2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</row>
    <row r="37" spans="1:254" ht="13.5">
      <c r="A37" s="44" t="s">
        <v>43</v>
      </c>
      <c r="B37" s="41">
        <v>0</v>
      </c>
      <c r="C37" s="41">
        <v>0</v>
      </c>
      <c r="D37" s="53"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</row>
    <row r="38" spans="1:254" ht="13.5">
      <c r="A38" s="57" t="s">
        <v>44</v>
      </c>
      <c r="B38" s="58">
        <v>44.13</v>
      </c>
      <c r="C38" s="58">
        <v>0.02</v>
      </c>
      <c r="D38" s="59">
        <v>1.4931286742206312E-2</v>
      </c>
      <c r="E38" s="44"/>
      <c r="H38" s="53"/>
      <c r="I38" s="44"/>
      <c r="L38" s="53"/>
      <c r="M38" s="44"/>
      <c r="P38" s="53"/>
      <c r="Q38" s="44"/>
      <c r="T38" s="53"/>
      <c r="U38" s="44"/>
      <c r="X38" s="53"/>
      <c r="Y38" s="44"/>
      <c r="AB38" s="53"/>
      <c r="AC38" s="44"/>
      <c r="AF38" s="53"/>
      <c r="AG38" s="44"/>
      <c r="AJ38" s="53"/>
      <c r="AK38" s="44"/>
      <c r="AN38" s="53"/>
      <c r="AO38" s="44"/>
      <c r="AR38" s="53"/>
      <c r="AS38" s="44"/>
      <c r="AV38" s="53"/>
      <c r="AW38" s="44"/>
      <c r="AZ38" s="53"/>
      <c r="BA38" s="44"/>
      <c r="BD38" s="53"/>
      <c r="BE38" s="44"/>
      <c r="BH38" s="53"/>
      <c r="BI38" s="44"/>
      <c r="BL38" s="53"/>
      <c r="BM38" s="44"/>
      <c r="BP38" s="53"/>
      <c r="BQ38" s="44"/>
      <c r="BT38" s="53"/>
      <c r="BU38" s="44"/>
      <c r="BX38" s="53"/>
      <c r="BY38" s="44"/>
      <c r="CB38" s="53"/>
      <c r="CC38" s="44"/>
      <c r="CF38" s="53"/>
      <c r="CG38" s="44"/>
      <c r="CJ38" s="53"/>
      <c r="CK38" s="44"/>
      <c r="CN38" s="53"/>
      <c r="CO38" s="44"/>
      <c r="CR38" s="53"/>
      <c r="CS38" s="44"/>
      <c r="CV38" s="53"/>
      <c r="CW38" s="44"/>
      <c r="CZ38" s="53"/>
      <c r="DA38" s="44"/>
      <c r="DD38" s="53"/>
      <c r="DE38" s="44"/>
      <c r="DH38" s="53"/>
      <c r="DI38" s="44"/>
      <c r="DL38" s="53"/>
      <c r="DM38" s="44"/>
      <c r="DP38" s="53"/>
      <c r="DQ38" s="44"/>
      <c r="DT38" s="53"/>
      <c r="DU38" s="44"/>
      <c r="DX38" s="53"/>
      <c r="DY38" s="44"/>
      <c r="EB38" s="53"/>
      <c r="EC38" s="44"/>
      <c r="EF38" s="53"/>
      <c r="EG38" s="44"/>
      <c r="EJ38" s="53"/>
      <c r="EK38" s="44"/>
      <c r="EN38" s="53"/>
      <c r="EO38" s="44"/>
      <c r="ER38" s="53"/>
      <c r="ES38" s="44"/>
      <c r="EV38" s="53"/>
      <c r="EW38" s="44"/>
      <c r="EZ38" s="53"/>
      <c r="FA38" s="44"/>
      <c r="FD38" s="53"/>
      <c r="FE38" s="44"/>
      <c r="FH38" s="53"/>
      <c r="FI38" s="44"/>
      <c r="FL38" s="53"/>
      <c r="FM38" s="44"/>
      <c r="FP38" s="53"/>
      <c r="FQ38" s="44"/>
      <c r="FT38" s="53"/>
      <c r="FU38" s="44"/>
      <c r="FX38" s="53"/>
      <c r="FY38" s="44"/>
      <c r="GB38" s="53"/>
      <c r="GC38" s="44"/>
      <c r="GF38" s="53"/>
      <c r="GG38" s="44"/>
      <c r="GJ38" s="53"/>
      <c r="GK38" s="44"/>
      <c r="GN38" s="53"/>
      <c r="GO38" s="44"/>
      <c r="GR38" s="53"/>
      <c r="GS38" s="44"/>
      <c r="GV38" s="53"/>
      <c r="GW38" s="44"/>
      <c r="GZ38" s="53"/>
      <c r="HA38" s="44"/>
      <c r="HD38" s="53"/>
      <c r="HE38" s="44"/>
      <c r="HH38" s="53"/>
      <c r="HI38" s="44"/>
      <c r="HL38" s="53"/>
      <c r="HM38" s="44"/>
      <c r="HP38" s="53"/>
      <c r="HQ38" s="44"/>
      <c r="HT38" s="53"/>
      <c r="HU38" s="44"/>
      <c r="HX38" s="53"/>
      <c r="HY38" s="44"/>
      <c r="IB38" s="53"/>
      <c r="IC38" s="44"/>
      <c r="IF38" s="53"/>
      <c r="IG38" s="44"/>
      <c r="IJ38" s="53"/>
      <c r="IK38" s="40"/>
      <c r="IL38" s="40"/>
      <c r="IM38" s="40"/>
      <c r="IN38" s="40"/>
      <c r="IO38" s="40"/>
      <c r="IP38" s="40"/>
      <c r="IQ38" s="40"/>
      <c r="IR38" s="40"/>
      <c r="IS38" s="40"/>
      <c r="IT38" s="40"/>
    </row>
    <row r="39" spans="1:254" ht="13.5">
      <c r="A39" s="61" t="s">
        <v>45</v>
      </c>
      <c r="B39" s="62">
        <v>44.13</v>
      </c>
      <c r="C39" s="62">
        <v>0.02</v>
      </c>
      <c r="D39" s="63">
        <v>1.4931286742206312E-2</v>
      </c>
      <c r="G39" s="44"/>
      <c r="K39" s="44"/>
      <c r="O39" s="44"/>
      <c r="S39" s="44"/>
      <c r="W39" s="44"/>
      <c r="AA39" s="44"/>
      <c r="AE39" s="44"/>
      <c r="AI39" s="44"/>
      <c r="AM39" s="44"/>
      <c r="AQ39" s="44"/>
      <c r="AU39" s="44"/>
      <c r="AY39" s="44"/>
      <c r="BC39" s="44"/>
      <c r="BG39" s="44"/>
      <c r="BK39" s="44"/>
      <c r="BO39" s="44"/>
      <c r="BS39" s="44"/>
      <c r="BW39" s="44"/>
      <c r="CA39" s="44"/>
      <c r="CE39" s="44"/>
      <c r="CI39" s="44"/>
      <c r="CM39" s="44"/>
      <c r="CQ39" s="44"/>
      <c r="CU39" s="44"/>
      <c r="CY39" s="44"/>
      <c r="DC39" s="44"/>
      <c r="DG39" s="44"/>
      <c r="DK39" s="44"/>
      <c r="DO39" s="44"/>
      <c r="DS39" s="44"/>
      <c r="DW39" s="44"/>
      <c r="EA39" s="44"/>
      <c r="EE39" s="44"/>
      <c r="EI39" s="44"/>
      <c r="EM39" s="44"/>
      <c r="EQ39" s="44"/>
      <c r="EU39" s="44"/>
      <c r="EY39" s="44"/>
      <c r="FC39" s="44"/>
      <c r="FG39" s="44"/>
      <c r="FK39" s="44"/>
      <c r="FO39" s="44"/>
      <c r="FS39" s="44"/>
      <c r="FW39" s="44"/>
      <c r="GA39" s="44"/>
      <c r="GE39" s="44"/>
      <c r="GI39" s="44"/>
      <c r="GM39" s="44"/>
      <c r="GQ39" s="44"/>
      <c r="GU39" s="44"/>
      <c r="GY39" s="44"/>
      <c r="HC39" s="44"/>
      <c r="HG39" s="44"/>
      <c r="HK39" s="44"/>
      <c r="HO39" s="44"/>
      <c r="HS39" s="44"/>
      <c r="HW39" s="44"/>
      <c r="IA39" s="44"/>
      <c r="IE39" s="44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</row>
    <row r="40" spans="1:254" s="60" customFormat="1">
      <c r="A40" s="54" t="s">
        <v>46</v>
      </c>
      <c r="B40" s="55">
        <v>2955.5389807937718</v>
      </c>
      <c r="C40" s="55">
        <v>1.07</v>
      </c>
      <c r="D40" s="56">
        <v>1</v>
      </c>
    </row>
    <row r="41" spans="1:254">
      <c r="A41" s="49" t="s">
        <v>135</v>
      </c>
    </row>
    <row r="42" spans="1:254" ht="13.5">
      <c r="A42" s="44" t="s">
        <v>209</v>
      </c>
      <c r="B42" s="41">
        <v>0</v>
      </c>
      <c r="C42" s="41">
        <v>0</v>
      </c>
      <c r="D42" s="53"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</row>
    <row r="43" spans="1:254" ht="13.5">
      <c r="A43" s="44" t="s">
        <v>220</v>
      </c>
      <c r="B43" s="41">
        <v>0</v>
      </c>
      <c r="C43" s="41">
        <v>0</v>
      </c>
      <c r="D43" s="53">
        <v>0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</row>
    <row r="44" spans="1:254" ht="13.5">
      <c r="A44" s="57" t="s">
        <v>211</v>
      </c>
      <c r="B44" s="58">
        <v>0</v>
      </c>
      <c r="C44" s="58">
        <v>0</v>
      </c>
      <c r="D44" s="59">
        <v>0</v>
      </c>
      <c r="E44" s="44"/>
      <c r="H44" s="53"/>
      <c r="I44" s="44"/>
      <c r="L44" s="53"/>
      <c r="M44" s="44"/>
      <c r="P44" s="53"/>
      <c r="Q44" s="44"/>
      <c r="T44" s="53"/>
      <c r="U44" s="44"/>
      <c r="X44" s="53"/>
      <c r="Y44" s="44"/>
      <c r="AB44" s="53"/>
      <c r="AC44" s="44"/>
      <c r="AF44" s="53"/>
      <c r="AG44" s="44"/>
      <c r="AJ44" s="53"/>
      <c r="AK44" s="44"/>
      <c r="AN44" s="53"/>
      <c r="AO44" s="44"/>
      <c r="AR44" s="53"/>
      <c r="AS44" s="44"/>
      <c r="AV44" s="53"/>
      <c r="AW44" s="44"/>
      <c r="AZ44" s="53"/>
      <c r="BA44" s="44"/>
      <c r="BD44" s="53"/>
      <c r="BE44" s="44"/>
      <c r="BH44" s="53"/>
      <c r="BI44" s="44"/>
      <c r="BL44" s="53"/>
      <c r="BM44" s="44"/>
      <c r="BP44" s="53"/>
      <c r="BQ44" s="44"/>
      <c r="BT44" s="53"/>
      <c r="BU44" s="44"/>
      <c r="BX44" s="53"/>
      <c r="BY44" s="44"/>
      <c r="CB44" s="53"/>
      <c r="CC44" s="44"/>
      <c r="CF44" s="53"/>
      <c r="CG44" s="44"/>
      <c r="CJ44" s="53"/>
      <c r="CK44" s="44"/>
      <c r="CN44" s="53"/>
      <c r="CO44" s="44"/>
      <c r="CR44" s="53"/>
      <c r="CS44" s="44"/>
      <c r="CV44" s="53"/>
      <c r="CW44" s="44"/>
      <c r="CZ44" s="53"/>
      <c r="DA44" s="44"/>
      <c r="DD44" s="53"/>
      <c r="DE44" s="44"/>
      <c r="DH44" s="53"/>
      <c r="DI44" s="44"/>
      <c r="DL44" s="53"/>
      <c r="DM44" s="44"/>
      <c r="DP44" s="53"/>
      <c r="DQ44" s="44"/>
      <c r="DT44" s="53"/>
      <c r="DU44" s="44"/>
      <c r="DX44" s="53"/>
      <c r="DY44" s="44"/>
      <c r="EB44" s="53"/>
      <c r="EC44" s="44"/>
      <c r="EF44" s="53"/>
      <c r="EG44" s="44"/>
      <c r="EJ44" s="53"/>
      <c r="EK44" s="44"/>
      <c r="EN44" s="53"/>
      <c r="EO44" s="44"/>
      <c r="ER44" s="53"/>
      <c r="ES44" s="44"/>
      <c r="EV44" s="53"/>
      <c r="EW44" s="44"/>
      <c r="EZ44" s="53"/>
      <c r="FA44" s="44"/>
      <c r="FD44" s="53"/>
      <c r="FE44" s="44"/>
      <c r="FH44" s="53"/>
      <c r="FI44" s="44"/>
      <c r="FL44" s="53"/>
      <c r="FM44" s="44"/>
      <c r="FP44" s="53"/>
      <c r="FQ44" s="44"/>
      <c r="FT44" s="53"/>
      <c r="FU44" s="44"/>
      <c r="FX44" s="53"/>
      <c r="FY44" s="44"/>
      <c r="GB44" s="53"/>
      <c r="GC44" s="44"/>
      <c r="GF44" s="53"/>
      <c r="GG44" s="44"/>
      <c r="GJ44" s="53"/>
      <c r="GK44" s="44"/>
      <c r="GN44" s="53"/>
      <c r="GO44" s="44"/>
      <c r="GR44" s="53"/>
      <c r="GS44" s="44"/>
      <c r="GV44" s="53"/>
      <c r="GW44" s="44"/>
      <c r="GZ44" s="53"/>
      <c r="HA44" s="44"/>
      <c r="HD44" s="53"/>
      <c r="HE44" s="44"/>
      <c r="HH44" s="53"/>
      <c r="HI44" s="44"/>
      <c r="HL44" s="53"/>
      <c r="HM44" s="44"/>
      <c r="HP44" s="53"/>
      <c r="HQ44" s="44"/>
      <c r="HT44" s="53"/>
      <c r="HU44" s="44"/>
      <c r="HX44" s="53"/>
      <c r="HY44" s="44"/>
      <c r="IB44" s="53"/>
      <c r="IC44" s="44"/>
      <c r="IF44" s="53"/>
      <c r="IG44" s="44"/>
      <c r="IJ44" s="53"/>
      <c r="IK44" s="40"/>
      <c r="IL44" s="40"/>
      <c r="IM44" s="40"/>
      <c r="IN44" s="40"/>
      <c r="IO44" s="40"/>
      <c r="IP44" s="40"/>
      <c r="IQ44" s="40"/>
      <c r="IR44" s="40"/>
      <c r="IS44" s="40"/>
      <c r="IT44" s="40"/>
    </row>
    <row r="45" spans="1:254" s="60" customFormat="1" ht="13.5" thickBot="1">
      <c r="A45" s="64" t="s">
        <v>194</v>
      </c>
      <c r="B45" s="65">
        <v>2955.5389807937718</v>
      </c>
      <c r="C45" s="65">
        <v>1.07</v>
      </c>
      <c r="D45" s="66">
        <v>1</v>
      </c>
    </row>
    <row r="46" spans="1:254">
      <c r="A46" s="67" t="s">
        <v>51</v>
      </c>
      <c r="D46" s="6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52986111111111112" right="0.39374999999999999" top="0.55972222222222223" bottom="0.5" header="0.3298611111111111" footer="0.170138888888888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IJ72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75" customWidth="1"/>
    <col min="5" max="16384" width="12.5703125" style="2"/>
  </cols>
  <sheetData>
    <row r="1" spans="1:4">
      <c r="A1" s="1" t="s">
        <v>53</v>
      </c>
      <c r="B1" s="1"/>
      <c r="C1" s="1"/>
      <c r="D1" s="74"/>
    </row>
    <row r="2" spans="1:4">
      <c r="A2" s="1" t="s">
        <v>229</v>
      </c>
      <c r="B2" s="1"/>
      <c r="C2" s="1"/>
      <c r="D2" s="74"/>
    </row>
    <row r="3" spans="1:4">
      <c r="A3" s="1" t="s">
        <v>55</v>
      </c>
      <c r="B3" s="1"/>
      <c r="C3" s="1"/>
      <c r="D3" s="74"/>
    </row>
    <row r="4" spans="1:4">
      <c r="A4" s="1" t="s">
        <v>232</v>
      </c>
      <c r="B4" s="1"/>
      <c r="C4" s="1"/>
      <c r="D4" s="74"/>
    </row>
    <row r="5" spans="1:4" ht="13.5" thickBot="1">
      <c r="A5" s="3" t="s">
        <v>3</v>
      </c>
      <c r="B5" s="4">
        <v>2800</v>
      </c>
      <c r="C5" s="5" t="s">
        <v>213</v>
      </c>
    </row>
    <row r="6" spans="1:4">
      <c r="A6" s="6"/>
      <c r="B6" s="7" t="s">
        <v>5</v>
      </c>
      <c r="C6" s="8">
        <v>42917</v>
      </c>
      <c r="D6" s="76" t="s">
        <v>6</v>
      </c>
    </row>
    <row r="7" spans="1:4">
      <c r="A7" s="9" t="s">
        <v>7</v>
      </c>
      <c r="D7" s="77" t="s">
        <v>8</v>
      </c>
    </row>
    <row r="8" spans="1:4" ht="13.5" thickBot="1">
      <c r="A8" s="10"/>
      <c r="B8" s="11" t="s">
        <v>214</v>
      </c>
      <c r="C8" s="11" t="s">
        <v>10</v>
      </c>
      <c r="D8" s="78" t="s">
        <v>11</v>
      </c>
    </row>
    <row r="9" spans="1:4">
      <c r="A9" s="9" t="s">
        <v>12</v>
      </c>
    </row>
    <row r="10" spans="1:4">
      <c r="A10" s="12" t="s">
        <v>150</v>
      </c>
      <c r="B10" s="2">
        <v>0</v>
      </c>
      <c r="C10" s="2">
        <v>0</v>
      </c>
      <c r="D10" s="79">
        <v>0</v>
      </c>
    </row>
    <row r="11" spans="1:4">
      <c r="A11" s="12" t="s">
        <v>151</v>
      </c>
      <c r="B11" s="2">
        <v>0</v>
      </c>
      <c r="C11" s="2">
        <v>0</v>
      </c>
      <c r="D11" s="79">
        <v>0</v>
      </c>
    </row>
    <row r="12" spans="1:4">
      <c r="A12" s="12" t="s">
        <v>152</v>
      </c>
      <c r="D12" s="79"/>
    </row>
    <row r="13" spans="1:4">
      <c r="A13" s="12" t="s">
        <v>153</v>
      </c>
      <c r="B13" s="2">
        <v>0</v>
      </c>
      <c r="C13" s="2">
        <v>0</v>
      </c>
      <c r="D13" s="79">
        <v>0</v>
      </c>
    </row>
    <row r="14" spans="1:4">
      <c r="A14" s="12" t="s">
        <v>154</v>
      </c>
      <c r="B14" s="2">
        <v>0</v>
      </c>
      <c r="C14" s="2">
        <v>0</v>
      </c>
      <c r="D14" s="79">
        <v>0</v>
      </c>
    </row>
    <row r="15" spans="1:4">
      <c r="A15" s="12" t="s">
        <v>155</v>
      </c>
      <c r="B15" s="2">
        <v>0</v>
      </c>
      <c r="C15" s="2">
        <v>0</v>
      </c>
      <c r="D15" s="79">
        <v>0</v>
      </c>
    </row>
    <row r="16" spans="1:4">
      <c r="A16" s="12" t="s">
        <v>156</v>
      </c>
      <c r="B16" s="2">
        <v>0</v>
      </c>
      <c r="C16" s="2">
        <v>0</v>
      </c>
      <c r="D16" s="79">
        <v>0</v>
      </c>
    </row>
    <row r="17" spans="1:4">
      <c r="A17" s="5" t="s">
        <v>157</v>
      </c>
      <c r="B17" s="2">
        <v>2500</v>
      </c>
      <c r="C17" s="2">
        <v>0.9</v>
      </c>
      <c r="D17" s="79">
        <v>0.83367184296841113</v>
      </c>
    </row>
    <row r="18" spans="1:4">
      <c r="A18" s="5" t="s">
        <v>14</v>
      </c>
      <c r="B18" s="2">
        <v>37.479999999999997</v>
      </c>
      <c r="C18" s="2">
        <v>0.01</v>
      </c>
      <c r="D18" s="79">
        <v>1.2498408269782418E-2</v>
      </c>
    </row>
    <row r="19" spans="1:4">
      <c r="A19" s="5" t="s">
        <v>15</v>
      </c>
      <c r="B19" s="2">
        <v>0</v>
      </c>
      <c r="C19" s="2">
        <v>0</v>
      </c>
      <c r="D19" s="79">
        <v>0</v>
      </c>
    </row>
    <row r="20" spans="1:4">
      <c r="A20" s="5" t="s">
        <v>16</v>
      </c>
      <c r="B20" s="2">
        <v>0</v>
      </c>
      <c r="C20" s="2">
        <v>0</v>
      </c>
      <c r="D20" s="79">
        <v>0</v>
      </c>
    </row>
    <row r="21" spans="1:4">
      <c r="A21" s="5" t="s">
        <v>17</v>
      </c>
      <c r="B21" s="2">
        <v>0</v>
      </c>
      <c r="C21" s="2">
        <v>0</v>
      </c>
      <c r="D21" s="79">
        <v>0</v>
      </c>
    </row>
    <row r="22" spans="1:4">
      <c r="A22" s="5" t="s">
        <v>158</v>
      </c>
      <c r="B22" s="2">
        <v>0</v>
      </c>
      <c r="C22" s="2">
        <v>0</v>
      </c>
      <c r="D22" s="79">
        <v>0</v>
      </c>
    </row>
    <row r="23" spans="1:4">
      <c r="A23" s="5" t="s">
        <v>159</v>
      </c>
      <c r="B23" s="2">
        <v>0</v>
      </c>
      <c r="C23" s="2">
        <v>0</v>
      </c>
      <c r="D23" s="79">
        <v>0</v>
      </c>
    </row>
    <row r="24" spans="1:4">
      <c r="A24" s="5" t="s">
        <v>160</v>
      </c>
      <c r="D24" s="79"/>
    </row>
    <row r="25" spans="1:4">
      <c r="A25" s="5" t="s">
        <v>161</v>
      </c>
      <c r="B25" s="2">
        <v>0</v>
      </c>
      <c r="C25" s="2">
        <v>0</v>
      </c>
      <c r="D25" s="79">
        <v>0</v>
      </c>
    </row>
    <row r="26" spans="1:4">
      <c r="A26" s="5" t="s">
        <v>162</v>
      </c>
      <c r="B26" s="2">
        <v>0</v>
      </c>
      <c r="C26" s="2">
        <v>0</v>
      </c>
      <c r="D26" s="79">
        <v>0</v>
      </c>
    </row>
    <row r="27" spans="1:4">
      <c r="A27" s="5" t="s">
        <v>163</v>
      </c>
      <c r="B27" s="2">
        <v>0</v>
      </c>
      <c r="C27" s="2">
        <v>0</v>
      </c>
      <c r="D27" s="79">
        <v>0</v>
      </c>
    </row>
    <row r="28" spans="1:4">
      <c r="A28" s="5" t="s">
        <v>164</v>
      </c>
      <c r="B28" s="2">
        <v>0</v>
      </c>
      <c r="C28" s="2">
        <v>0</v>
      </c>
      <c r="D28" s="79">
        <v>0</v>
      </c>
    </row>
    <row r="29" spans="1:4">
      <c r="A29" s="5" t="s">
        <v>165</v>
      </c>
      <c r="B29" s="2">
        <v>0</v>
      </c>
      <c r="C29" s="2">
        <v>0</v>
      </c>
      <c r="D29" s="79">
        <v>0</v>
      </c>
    </row>
    <row r="30" spans="1:4">
      <c r="A30" s="5" t="s">
        <v>166</v>
      </c>
      <c r="B30" s="2">
        <v>0</v>
      </c>
      <c r="C30" s="2">
        <v>0</v>
      </c>
      <c r="D30" s="79">
        <v>0</v>
      </c>
    </row>
    <row r="31" spans="1:4">
      <c r="A31" s="5" t="s">
        <v>167</v>
      </c>
      <c r="B31" s="2">
        <v>0</v>
      </c>
      <c r="C31" s="2">
        <v>0</v>
      </c>
      <c r="D31" s="79">
        <v>0</v>
      </c>
    </row>
    <row r="32" spans="1:4">
      <c r="A32" s="5" t="s">
        <v>168</v>
      </c>
      <c r="B32" s="2">
        <v>0</v>
      </c>
      <c r="C32" s="2">
        <v>0</v>
      </c>
      <c r="D32" s="79">
        <v>0</v>
      </c>
    </row>
    <row r="33" spans="1:4">
      <c r="A33" s="5" t="s">
        <v>169</v>
      </c>
      <c r="B33" s="2">
        <v>0</v>
      </c>
      <c r="C33" s="2">
        <v>0</v>
      </c>
      <c r="D33" s="79">
        <v>0</v>
      </c>
    </row>
    <row r="34" spans="1:4">
      <c r="A34" s="14" t="s">
        <v>18</v>
      </c>
      <c r="B34" s="15">
        <v>2537.48</v>
      </c>
      <c r="C34" s="15">
        <v>0.91</v>
      </c>
      <c r="D34" s="80">
        <v>0.84617025123819356</v>
      </c>
    </row>
    <row r="35" spans="1:4">
      <c r="A35" s="17" t="s">
        <v>105</v>
      </c>
    </row>
    <row r="36" spans="1:4">
      <c r="A36" s="12" t="s">
        <v>170</v>
      </c>
      <c r="B36" s="2">
        <v>0</v>
      </c>
      <c r="C36" s="2">
        <v>0</v>
      </c>
      <c r="D36" s="79">
        <v>0</v>
      </c>
    </row>
    <row r="37" spans="1:4">
      <c r="A37" s="12" t="s">
        <v>171</v>
      </c>
      <c r="D37" s="79"/>
    </row>
    <row r="38" spans="1:4">
      <c r="A38" s="12" t="s">
        <v>172</v>
      </c>
      <c r="B38" s="2">
        <v>76.12</v>
      </c>
      <c r="C38" s="2">
        <v>0.03</v>
      </c>
      <c r="D38" s="79">
        <v>2.5383640274702184E-2</v>
      </c>
    </row>
    <row r="39" spans="1:4">
      <c r="A39" s="12" t="s">
        <v>173</v>
      </c>
      <c r="B39" s="2">
        <v>0</v>
      </c>
      <c r="C39" s="2">
        <v>0</v>
      </c>
      <c r="D39" s="79">
        <v>0</v>
      </c>
    </row>
    <row r="40" spans="1:4">
      <c r="A40" s="12" t="s">
        <v>174</v>
      </c>
      <c r="B40" s="2">
        <v>0</v>
      </c>
      <c r="C40" s="2">
        <v>0</v>
      </c>
      <c r="D40" s="79">
        <v>0</v>
      </c>
    </row>
    <row r="41" spans="1:4">
      <c r="A41" s="12" t="s">
        <v>175</v>
      </c>
      <c r="B41" s="2">
        <v>0</v>
      </c>
      <c r="C41" s="2">
        <v>0</v>
      </c>
      <c r="D41" s="79">
        <v>0</v>
      </c>
    </row>
    <row r="42" spans="1:4">
      <c r="A42" s="5" t="s">
        <v>176</v>
      </c>
      <c r="B42" s="2">
        <v>0</v>
      </c>
      <c r="C42" s="2">
        <v>0</v>
      </c>
      <c r="D42" s="79">
        <v>0</v>
      </c>
    </row>
    <row r="43" spans="1:4">
      <c r="A43" s="12" t="s">
        <v>177</v>
      </c>
      <c r="B43" s="2">
        <v>0</v>
      </c>
      <c r="C43" s="2">
        <v>0</v>
      </c>
      <c r="D43" s="79">
        <v>0</v>
      </c>
    </row>
    <row r="44" spans="1:4">
      <c r="A44" s="12" t="s">
        <v>178</v>
      </c>
      <c r="B44" s="2">
        <v>0</v>
      </c>
      <c r="C44" s="2">
        <v>0</v>
      </c>
      <c r="D44" s="79">
        <v>0</v>
      </c>
    </row>
    <row r="45" spans="1:4">
      <c r="A45" s="12" t="s">
        <v>179</v>
      </c>
      <c r="B45" s="2">
        <v>0</v>
      </c>
      <c r="C45" s="2">
        <v>0</v>
      </c>
      <c r="D45" s="79">
        <v>0</v>
      </c>
    </row>
    <row r="46" spans="1:4">
      <c r="A46" s="12" t="s">
        <v>180</v>
      </c>
      <c r="B46" s="2">
        <v>0</v>
      </c>
      <c r="C46" s="2">
        <v>0</v>
      </c>
      <c r="D46" s="79">
        <v>0</v>
      </c>
    </row>
    <row r="47" spans="1:4">
      <c r="A47" s="12" t="s">
        <v>181</v>
      </c>
      <c r="B47" s="2">
        <v>347.12</v>
      </c>
      <c r="C47" s="2">
        <v>0.12</v>
      </c>
      <c r="D47" s="79">
        <v>0.11575366805247794</v>
      </c>
    </row>
    <row r="48" spans="1:4">
      <c r="A48" s="12" t="s">
        <v>182</v>
      </c>
      <c r="B48" s="2">
        <v>0</v>
      </c>
      <c r="C48" s="2">
        <v>0</v>
      </c>
      <c r="D48" s="79">
        <v>0</v>
      </c>
    </row>
    <row r="49" spans="1:244">
      <c r="A49" s="14" t="s">
        <v>119</v>
      </c>
      <c r="B49" s="15">
        <v>423.24</v>
      </c>
      <c r="C49" s="15">
        <v>0.15</v>
      </c>
      <c r="D49" s="80">
        <v>0.14113730832718013</v>
      </c>
    </row>
    <row r="50" spans="1:244">
      <c r="A50" s="9" t="s">
        <v>30</v>
      </c>
    </row>
    <row r="51" spans="1:244">
      <c r="A51" s="12" t="s">
        <v>183</v>
      </c>
      <c r="B51" s="2">
        <v>20.971860136216566</v>
      </c>
      <c r="C51" s="2">
        <v>0.01</v>
      </c>
      <c r="D51" s="79">
        <v>6.9934597160941671E-3</v>
      </c>
    </row>
    <row r="52" spans="1:244">
      <c r="A52" s="14" t="s">
        <v>184</v>
      </c>
      <c r="B52" s="15">
        <v>20.971860136216566</v>
      </c>
      <c r="C52" s="15">
        <v>0.01</v>
      </c>
      <c r="D52" s="80">
        <v>6.9934597160941671E-3</v>
      </c>
    </row>
    <row r="53" spans="1:244" s="19" customFormat="1">
      <c r="A53" s="14" t="s">
        <v>33</v>
      </c>
      <c r="B53" s="15">
        <v>2981.6918601362167</v>
      </c>
      <c r="C53" s="15">
        <v>1.07</v>
      </c>
      <c r="D53" s="80">
        <v>0.99430101928146797</v>
      </c>
    </row>
    <row r="54" spans="1:244">
      <c r="A54" s="9" t="s">
        <v>34</v>
      </c>
    </row>
    <row r="55" spans="1:244">
      <c r="A55" s="5" t="s">
        <v>185</v>
      </c>
      <c r="B55" s="2">
        <v>0</v>
      </c>
      <c r="C55" s="2">
        <v>0</v>
      </c>
      <c r="D55" s="79">
        <v>0</v>
      </c>
    </row>
    <row r="56" spans="1:244">
      <c r="A56" s="5" t="s">
        <v>186</v>
      </c>
      <c r="B56" s="2">
        <v>0</v>
      </c>
      <c r="C56" s="2">
        <v>0</v>
      </c>
      <c r="D56" s="79">
        <v>0</v>
      </c>
    </row>
    <row r="57" spans="1:244">
      <c r="A57" s="12" t="s">
        <v>187</v>
      </c>
      <c r="B57" s="2">
        <v>0</v>
      </c>
      <c r="C57" s="2">
        <v>0</v>
      </c>
      <c r="D57" s="79">
        <v>0</v>
      </c>
    </row>
    <row r="58" spans="1:244">
      <c r="A58" s="14" t="s">
        <v>127</v>
      </c>
      <c r="B58" s="15">
        <v>0</v>
      </c>
      <c r="C58" s="15">
        <v>0</v>
      </c>
      <c r="D58" s="80">
        <v>0</v>
      </c>
      <c r="E58" s="5"/>
      <c r="H58" s="20"/>
      <c r="I58" s="5"/>
      <c r="L58" s="20"/>
      <c r="M58" s="5"/>
      <c r="P58" s="20"/>
      <c r="Q58" s="5"/>
      <c r="T58" s="20"/>
      <c r="U58" s="5"/>
      <c r="X58" s="20"/>
      <c r="Y58" s="5"/>
      <c r="AB58" s="20"/>
      <c r="AC58" s="5"/>
      <c r="AF58" s="20"/>
      <c r="AG58" s="5"/>
      <c r="AJ58" s="20"/>
      <c r="AK58" s="5"/>
      <c r="AN58" s="20"/>
      <c r="AO58" s="5"/>
      <c r="AR58" s="20"/>
      <c r="AS58" s="5"/>
      <c r="AV58" s="20"/>
      <c r="AW58" s="5"/>
      <c r="AZ58" s="20"/>
      <c r="BA58" s="5"/>
      <c r="BD58" s="20"/>
      <c r="BE58" s="5"/>
      <c r="BH58" s="20"/>
      <c r="BI58" s="5"/>
      <c r="BL58" s="20"/>
      <c r="BM58" s="5"/>
      <c r="BP58" s="20"/>
      <c r="BQ58" s="5"/>
      <c r="BT58" s="20"/>
      <c r="BU58" s="5"/>
      <c r="BX58" s="20"/>
      <c r="BY58" s="5"/>
      <c r="CB58" s="20"/>
      <c r="CC58" s="5"/>
      <c r="CF58" s="20"/>
      <c r="CG58" s="5"/>
      <c r="CJ58" s="20"/>
      <c r="CK58" s="5"/>
      <c r="CN58" s="20"/>
      <c r="CO58" s="5"/>
      <c r="CR58" s="20"/>
      <c r="CS58" s="5"/>
      <c r="CV58" s="20"/>
      <c r="CW58" s="5"/>
      <c r="CZ58" s="20"/>
      <c r="DA58" s="5"/>
      <c r="DD58" s="20"/>
      <c r="DE58" s="5"/>
      <c r="DH58" s="20"/>
      <c r="DI58" s="5"/>
      <c r="DL58" s="20"/>
      <c r="DM58" s="5"/>
      <c r="DP58" s="20"/>
      <c r="DQ58" s="5"/>
      <c r="DT58" s="20"/>
      <c r="DU58" s="5"/>
      <c r="DX58" s="20"/>
      <c r="DY58" s="5"/>
      <c r="EB58" s="20"/>
      <c r="EC58" s="5"/>
      <c r="EF58" s="20"/>
      <c r="EG58" s="5"/>
      <c r="EJ58" s="20"/>
      <c r="EK58" s="5"/>
      <c r="EN58" s="20"/>
      <c r="EO58" s="5"/>
      <c r="ER58" s="20"/>
      <c r="ES58" s="5"/>
      <c r="EV58" s="20"/>
      <c r="EW58" s="5"/>
      <c r="EZ58" s="20"/>
      <c r="FA58" s="5"/>
      <c r="FD58" s="20"/>
      <c r="FE58" s="5"/>
      <c r="FH58" s="20"/>
      <c r="FI58" s="5"/>
      <c r="FL58" s="20"/>
      <c r="FM58" s="5"/>
      <c r="FP58" s="20"/>
      <c r="FQ58" s="5"/>
      <c r="FT58" s="20"/>
      <c r="FU58" s="5"/>
      <c r="FX58" s="20"/>
      <c r="FY58" s="5"/>
      <c r="GB58" s="20"/>
      <c r="GC58" s="5"/>
      <c r="GF58" s="20"/>
      <c r="GG58" s="5"/>
      <c r="GJ58" s="20"/>
      <c r="GK58" s="5"/>
      <c r="GN58" s="20"/>
      <c r="GO58" s="5"/>
      <c r="GR58" s="20"/>
      <c r="GS58" s="5"/>
      <c r="GV58" s="20"/>
      <c r="GW58" s="5"/>
      <c r="GZ58" s="20"/>
      <c r="HA58" s="5"/>
      <c r="HD58" s="20"/>
      <c r="HE58" s="5"/>
      <c r="HH58" s="20"/>
      <c r="HI58" s="5"/>
      <c r="HL58" s="20"/>
      <c r="HM58" s="5"/>
      <c r="HP58" s="20"/>
      <c r="HQ58" s="5"/>
      <c r="HT58" s="20"/>
      <c r="HU58" s="5"/>
      <c r="HX58" s="20"/>
      <c r="HY58" s="5"/>
      <c r="IB58" s="20"/>
      <c r="IC58" s="5"/>
      <c r="IF58" s="20"/>
      <c r="IG58" s="5"/>
      <c r="IJ58" s="20"/>
    </row>
    <row r="59" spans="1:244">
      <c r="A59" s="9" t="s">
        <v>40</v>
      </c>
    </row>
    <row r="60" spans="1:244">
      <c r="A60" s="12" t="s">
        <v>188</v>
      </c>
      <c r="B60" s="2">
        <v>0</v>
      </c>
      <c r="C60" s="2">
        <v>0</v>
      </c>
      <c r="D60" s="79">
        <v>0</v>
      </c>
    </row>
    <row r="61" spans="1:244">
      <c r="A61" s="12" t="s">
        <v>189</v>
      </c>
      <c r="B61" s="2">
        <v>17.09</v>
      </c>
      <c r="C61" s="2">
        <v>0.01</v>
      </c>
      <c r="D61" s="79">
        <v>5.6989807185320587E-3</v>
      </c>
    </row>
    <row r="62" spans="1:244">
      <c r="A62" s="12" t="s">
        <v>190</v>
      </c>
      <c r="B62" s="2">
        <v>0</v>
      </c>
      <c r="C62" s="2">
        <v>0</v>
      </c>
      <c r="D62" s="79">
        <v>0</v>
      </c>
    </row>
    <row r="63" spans="1:244">
      <c r="A63" s="14" t="s">
        <v>132</v>
      </c>
      <c r="B63" s="15">
        <v>17.09</v>
      </c>
      <c r="C63" s="15">
        <v>0.01</v>
      </c>
      <c r="D63" s="80">
        <v>5.6989807185320587E-3</v>
      </c>
      <c r="E63" s="5"/>
      <c r="H63" s="20"/>
      <c r="I63" s="5"/>
      <c r="L63" s="20"/>
      <c r="M63" s="5"/>
      <c r="P63" s="20"/>
      <c r="Q63" s="5"/>
      <c r="T63" s="20"/>
      <c r="U63" s="5"/>
      <c r="X63" s="20"/>
      <c r="Y63" s="5"/>
      <c r="AB63" s="20"/>
      <c r="AC63" s="5"/>
      <c r="AF63" s="20"/>
      <c r="AG63" s="5"/>
      <c r="AJ63" s="20"/>
      <c r="AK63" s="5"/>
      <c r="AN63" s="20"/>
      <c r="AO63" s="5"/>
      <c r="AR63" s="20"/>
      <c r="AS63" s="5"/>
      <c r="AV63" s="20"/>
      <c r="AW63" s="5"/>
      <c r="AZ63" s="20"/>
      <c r="BA63" s="5"/>
      <c r="BD63" s="20"/>
      <c r="BE63" s="5"/>
      <c r="BH63" s="20"/>
      <c r="BI63" s="5"/>
      <c r="BL63" s="20"/>
      <c r="BM63" s="5"/>
      <c r="BP63" s="20"/>
      <c r="BQ63" s="5"/>
      <c r="BT63" s="20"/>
      <c r="BU63" s="5"/>
      <c r="BX63" s="20"/>
      <c r="BY63" s="5"/>
      <c r="CB63" s="20"/>
      <c r="CC63" s="5"/>
      <c r="CF63" s="20"/>
      <c r="CG63" s="5"/>
      <c r="CJ63" s="20"/>
      <c r="CK63" s="5"/>
      <c r="CN63" s="20"/>
      <c r="CO63" s="5"/>
      <c r="CR63" s="20"/>
      <c r="CS63" s="5"/>
      <c r="CV63" s="20"/>
      <c r="CW63" s="5"/>
      <c r="CZ63" s="20"/>
      <c r="DA63" s="5"/>
      <c r="DD63" s="20"/>
      <c r="DE63" s="5"/>
      <c r="DH63" s="20"/>
      <c r="DI63" s="5"/>
      <c r="DL63" s="20"/>
      <c r="DM63" s="5"/>
      <c r="DP63" s="20"/>
      <c r="DQ63" s="5"/>
      <c r="DT63" s="20"/>
      <c r="DU63" s="5"/>
      <c r="DX63" s="20"/>
      <c r="DY63" s="5"/>
      <c r="EB63" s="20"/>
      <c r="EC63" s="5"/>
      <c r="EF63" s="20"/>
      <c r="EG63" s="5"/>
      <c r="EJ63" s="20"/>
      <c r="EK63" s="5"/>
      <c r="EN63" s="20"/>
      <c r="EO63" s="5"/>
      <c r="ER63" s="20"/>
      <c r="ES63" s="5"/>
      <c r="EV63" s="20"/>
      <c r="EW63" s="5"/>
      <c r="EZ63" s="20"/>
      <c r="FA63" s="5"/>
      <c r="FD63" s="20"/>
      <c r="FE63" s="5"/>
      <c r="FH63" s="20"/>
      <c r="FI63" s="5"/>
      <c r="FL63" s="20"/>
      <c r="FM63" s="5"/>
      <c r="FP63" s="20"/>
      <c r="FQ63" s="5"/>
      <c r="FT63" s="20"/>
      <c r="FU63" s="5"/>
      <c r="FX63" s="20"/>
      <c r="FY63" s="5"/>
      <c r="GB63" s="20"/>
      <c r="GC63" s="5"/>
      <c r="GF63" s="20"/>
      <c r="GG63" s="5"/>
      <c r="GJ63" s="20"/>
      <c r="GK63" s="5"/>
      <c r="GN63" s="20"/>
      <c r="GO63" s="5"/>
      <c r="GR63" s="20"/>
      <c r="GS63" s="5"/>
      <c r="GV63" s="20"/>
      <c r="GW63" s="5"/>
      <c r="GZ63" s="20"/>
      <c r="HA63" s="5"/>
      <c r="HD63" s="20"/>
      <c r="HE63" s="5"/>
      <c r="HH63" s="20"/>
      <c r="HI63" s="5"/>
      <c r="HL63" s="20"/>
      <c r="HM63" s="5"/>
      <c r="HP63" s="20"/>
      <c r="HQ63" s="5"/>
      <c r="HT63" s="20"/>
      <c r="HU63" s="5"/>
      <c r="HX63" s="20"/>
      <c r="HY63" s="5"/>
      <c r="IB63" s="20"/>
      <c r="IC63" s="5"/>
      <c r="IF63" s="20"/>
      <c r="IG63" s="5"/>
      <c r="IJ63" s="20"/>
    </row>
    <row r="64" spans="1:244">
      <c r="A64" s="14" t="s">
        <v>191</v>
      </c>
      <c r="B64" s="15">
        <v>17.09</v>
      </c>
      <c r="C64" s="15">
        <v>0.01</v>
      </c>
      <c r="D64" s="80">
        <v>5.6989807185320587E-3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19" customFormat="1">
      <c r="A65" s="14" t="s">
        <v>46</v>
      </c>
      <c r="B65" s="15">
        <v>2998.7818601362169</v>
      </c>
      <c r="C65" s="15">
        <v>1.08</v>
      </c>
      <c r="D65" s="80">
        <v>1</v>
      </c>
    </row>
    <row r="66" spans="1:244">
      <c r="A66" s="9" t="s">
        <v>135</v>
      </c>
    </row>
    <row r="67" spans="1:244">
      <c r="A67" s="5" t="s">
        <v>192</v>
      </c>
      <c r="B67" s="2">
        <v>0</v>
      </c>
      <c r="C67" s="2">
        <v>0</v>
      </c>
      <c r="D67" s="79">
        <v>0</v>
      </c>
    </row>
    <row r="68" spans="1:244">
      <c r="A68" s="5" t="s">
        <v>227</v>
      </c>
      <c r="B68" s="2">
        <v>0</v>
      </c>
      <c r="C68" s="2">
        <v>0</v>
      </c>
      <c r="D68" s="79">
        <v>0</v>
      </c>
    </row>
    <row r="69" spans="1:244">
      <c r="A69" s="5" t="s">
        <v>228</v>
      </c>
      <c r="B69" s="2">
        <v>0</v>
      </c>
      <c r="C69" s="2">
        <v>0</v>
      </c>
      <c r="D69" s="79">
        <v>0</v>
      </c>
    </row>
    <row r="70" spans="1:244">
      <c r="A70" s="14" t="s">
        <v>193</v>
      </c>
      <c r="B70" s="15">
        <v>0</v>
      </c>
      <c r="C70" s="15">
        <v>0</v>
      </c>
      <c r="D70" s="80">
        <v>0</v>
      </c>
      <c r="E70" s="5"/>
      <c r="H70" s="20"/>
      <c r="I70" s="5"/>
      <c r="L70" s="20"/>
      <c r="M70" s="5"/>
      <c r="P70" s="20"/>
      <c r="Q70" s="5"/>
      <c r="T70" s="20"/>
      <c r="U70" s="5"/>
      <c r="X70" s="20"/>
      <c r="Y70" s="5"/>
      <c r="AB70" s="20"/>
      <c r="AC70" s="5"/>
      <c r="AF70" s="20"/>
      <c r="AG70" s="5"/>
      <c r="AJ70" s="20"/>
      <c r="AK70" s="5"/>
      <c r="AN70" s="20"/>
      <c r="AO70" s="5"/>
      <c r="AR70" s="20"/>
      <c r="AS70" s="5"/>
      <c r="AV70" s="20"/>
      <c r="AW70" s="5"/>
      <c r="AZ70" s="20"/>
      <c r="BA70" s="5"/>
      <c r="BD70" s="20"/>
      <c r="BE70" s="5"/>
      <c r="BH70" s="20"/>
      <c r="BI70" s="5"/>
      <c r="BL70" s="20"/>
      <c r="BM70" s="5"/>
      <c r="BP70" s="20"/>
      <c r="BQ70" s="5"/>
      <c r="BT70" s="20"/>
      <c r="BU70" s="5"/>
      <c r="BX70" s="20"/>
      <c r="BY70" s="5"/>
      <c r="CB70" s="20"/>
      <c r="CC70" s="5"/>
      <c r="CF70" s="20"/>
      <c r="CG70" s="5"/>
      <c r="CJ70" s="20"/>
      <c r="CK70" s="5"/>
      <c r="CN70" s="20"/>
      <c r="CO70" s="5"/>
      <c r="CR70" s="20"/>
      <c r="CS70" s="5"/>
      <c r="CV70" s="20"/>
      <c r="CW70" s="5"/>
      <c r="CZ70" s="20"/>
      <c r="DA70" s="5"/>
      <c r="DD70" s="20"/>
      <c r="DE70" s="5"/>
      <c r="DH70" s="20"/>
      <c r="DI70" s="5"/>
      <c r="DL70" s="20"/>
      <c r="DM70" s="5"/>
      <c r="DP70" s="20"/>
      <c r="DQ70" s="5"/>
      <c r="DT70" s="20"/>
      <c r="DU70" s="5"/>
      <c r="DX70" s="20"/>
      <c r="DY70" s="5"/>
      <c r="EB70" s="20"/>
      <c r="EC70" s="5"/>
      <c r="EF70" s="20"/>
      <c r="EG70" s="5"/>
      <c r="EJ70" s="20"/>
      <c r="EK70" s="5"/>
      <c r="EN70" s="20"/>
      <c r="EO70" s="5"/>
      <c r="ER70" s="20"/>
      <c r="ES70" s="5"/>
      <c r="EV70" s="20"/>
      <c r="EW70" s="5"/>
      <c r="EZ70" s="20"/>
      <c r="FA70" s="5"/>
      <c r="FD70" s="20"/>
      <c r="FE70" s="5"/>
      <c r="FH70" s="20"/>
      <c r="FI70" s="5"/>
      <c r="FL70" s="20"/>
      <c r="FM70" s="5"/>
      <c r="FP70" s="20"/>
      <c r="FQ70" s="5"/>
      <c r="FT70" s="20"/>
      <c r="FU70" s="5"/>
      <c r="FX70" s="20"/>
      <c r="FY70" s="5"/>
      <c r="GB70" s="20"/>
      <c r="GC70" s="5"/>
      <c r="GF70" s="20"/>
      <c r="GG70" s="5"/>
      <c r="GJ70" s="20"/>
      <c r="GK70" s="5"/>
      <c r="GN70" s="20"/>
      <c r="GO70" s="5"/>
      <c r="GR70" s="20"/>
      <c r="GS70" s="5"/>
      <c r="GV70" s="20"/>
      <c r="GW70" s="5"/>
      <c r="GZ70" s="20"/>
      <c r="HA70" s="5"/>
      <c r="HD70" s="20"/>
      <c r="HE70" s="5"/>
      <c r="HH70" s="20"/>
      <c r="HI70" s="5"/>
      <c r="HL70" s="20"/>
      <c r="HM70" s="5"/>
      <c r="HP70" s="20"/>
      <c r="HQ70" s="5"/>
      <c r="HT70" s="20"/>
      <c r="HU70" s="5"/>
      <c r="HX70" s="20"/>
      <c r="HY70" s="5"/>
      <c r="IB70" s="20"/>
      <c r="IC70" s="5"/>
      <c r="IF70" s="20"/>
      <c r="IG70" s="5"/>
      <c r="IJ70" s="20"/>
    </row>
    <row r="71" spans="1:244" s="19" customFormat="1" ht="13.5" thickBot="1">
      <c r="A71" s="29" t="s">
        <v>194</v>
      </c>
      <c r="B71" s="30">
        <v>2998.7818601362169</v>
      </c>
      <c r="C71" s="30">
        <v>1.08</v>
      </c>
      <c r="D71" s="81">
        <v>1</v>
      </c>
    </row>
    <row r="72" spans="1:244">
      <c r="A72" s="22" t="s">
        <v>51</v>
      </c>
      <c r="D72" s="8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P74"/>
  <sheetViews>
    <sheetView showGridLines="0" zoomScaleNormal="100" workbookViewId="0"/>
  </sheetViews>
  <sheetFormatPr defaultRowHeight="12.75"/>
  <cols>
    <col min="1" max="1" width="5" style="107" customWidth="1"/>
    <col min="2" max="2" width="17.5703125" style="107" customWidth="1"/>
    <col min="3" max="3" width="0.5703125" style="107" customWidth="1"/>
    <col min="4" max="4" width="3.7109375" style="107" customWidth="1"/>
    <col min="5" max="5" width="17.42578125" style="107" customWidth="1"/>
    <col min="6" max="7" width="1" style="107" customWidth="1"/>
    <col min="8" max="8" width="8.42578125" style="107" customWidth="1"/>
    <col min="9" max="9" width="10.140625" style="107" customWidth="1"/>
    <col min="10" max="10" width="9.28515625" style="107" customWidth="1"/>
    <col min="11" max="11" width="1.7109375" style="107" customWidth="1"/>
    <col min="12" max="12" width="3.85546875" style="107" customWidth="1"/>
    <col min="13" max="13" width="15.28515625" style="107" customWidth="1"/>
    <col min="14" max="14" width="5" style="107" customWidth="1"/>
    <col min="15" max="15" width="4.85546875" style="107" customWidth="1"/>
    <col min="16" max="16" width="32.140625" style="107" customWidth="1"/>
    <col min="17" max="256" width="9.140625" style="107"/>
    <col min="257" max="257" width="5" style="107" customWidth="1"/>
    <col min="258" max="258" width="17.5703125" style="107" customWidth="1"/>
    <col min="259" max="259" width="0.5703125" style="107" customWidth="1"/>
    <col min="260" max="260" width="3.7109375" style="107" customWidth="1"/>
    <col min="261" max="261" width="17.42578125" style="107" customWidth="1"/>
    <col min="262" max="263" width="1" style="107" customWidth="1"/>
    <col min="264" max="264" width="8.42578125" style="107" customWidth="1"/>
    <col min="265" max="265" width="10.140625" style="107" customWidth="1"/>
    <col min="266" max="266" width="9.28515625" style="107" customWidth="1"/>
    <col min="267" max="267" width="1.7109375" style="107" customWidth="1"/>
    <col min="268" max="268" width="3.85546875" style="107" customWidth="1"/>
    <col min="269" max="269" width="15.28515625" style="107" customWidth="1"/>
    <col min="270" max="270" width="5" style="107" customWidth="1"/>
    <col min="271" max="271" width="4.85546875" style="107" customWidth="1"/>
    <col min="272" max="272" width="32.140625" style="107" customWidth="1"/>
    <col min="273" max="512" width="9.140625" style="107"/>
    <col min="513" max="513" width="5" style="107" customWidth="1"/>
    <col min="514" max="514" width="17.5703125" style="107" customWidth="1"/>
    <col min="515" max="515" width="0.5703125" style="107" customWidth="1"/>
    <col min="516" max="516" width="3.7109375" style="107" customWidth="1"/>
    <col min="517" max="517" width="17.42578125" style="107" customWidth="1"/>
    <col min="518" max="519" width="1" style="107" customWidth="1"/>
    <col min="520" max="520" width="8.42578125" style="107" customWidth="1"/>
    <col min="521" max="521" width="10.140625" style="107" customWidth="1"/>
    <col min="522" max="522" width="9.28515625" style="107" customWidth="1"/>
    <col min="523" max="523" width="1.7109375" style="107" customWidth="1"/>
    <col min="524" max="524" width="3.85546875" style="107" customWidth="1"/>
    <col min="525" max="525" width="15.28515625" style="107" customWidth="1"/>
    <col min="526" max="526" width="5" style="107" customWidth="1"/>
    <col min="527" max="527" width="4.85546875" style="107" customWidth="1"/>
    <col min="528" max="528" width="32.140625" style="107" customWidth="1"/>
    <col min="529" max="768" width="9.140625" style="107"/>
    <col min="769" max="769" width="5" style="107" customWidth="1"/>
    <col min="770" max="770" width="17.5703125" style="107" customWidth="1"/>
    <col min="771" max="771" width="0.5703125" style="107" customWidth="1"/>
    <col min="772" max="772" width="3.7109375" style="107" customWidth="1"/>
    <col min="773" max="773" width="17.42578125" style="107" customWidth="1"/>
    <col min="774" max="775" width="1" style="107" customWidth="1"/>
    <col min="776" max="776" width="8.42578125" style="107" customWidth="1"/>
    <col min="777" max="777" width="10.140625" style="107" customWidth="1"/>
    <col min="778" max="778" width="9.28515625" style="107" customWidth="1"/>
    <col min="779" max="779" width="1.7109375" style="107" customWidth="1"/>
    <col min="780" max="780" width="3.85546875" style="107" customWidth="1"/>
    <col min="781" max="781" width="15.28515625" style="107" customWidth="1"/>
    <col min="782" max="782" width="5" style="107" customWidth="1"/>
    <col min="783" max="783" width="4.85546875" style="107" customWidth="1"/>
    <col min="784" max="784" width="32.140625" style="107" customWidth="1"/>
    <col min="785" max="1024" width="9.140625" style="107"/>
    <col min="1025" max="1025" width="5" style="107" customWidth="1"/>
    <col min="1026" max="1026" width="17.5703125" style="107" customWidth="1"/>
    <col min="1027" max="1027" width="0.5703125" style="107" customWidth="1"/>
    <col min="1028" max="1028" width="3.7109375" style="107" customWidth="1"/>
    <col min="1029" max="1029" width="17.42578125" style="107" customWidth="1"/>
    <col min="1030" max="1031" width="1" style="107" customWidth="1"/>
    <col min="1032" max="1032" width="8.42578125" style="107" customWidth="1"/>
    <col min="1033" max="1033" width="10.140625" style="107" customWidth="1"/>
    <col min="1034" max="1034" width="9.28515625" style="107" customWidth="1"/>
    <col min="1035" max="1035" width="1.7109375" style="107" customWidth="1"/>
    <col min="1036" max="1036" width="3.85546875" style="107" customWidth="1"/>
    <col min="1037" max="1037" width="15.28515625" style="107" customWidth="1"/>
    <col min="1038" max="1038" width="5" style="107" customWidth="1"/>
    <col min="1039" max="1039" width="4.85546875" style="107" customWidth="1"/>
    <col min="1040" max="1040" width="32.140625" style="107" customWidth="1"/>
    <col min="1041" max="1280" width="9.140625" style="107"/>
    <col min="1281" max="1281" width="5" style="107" customWidth="1"/>
    <col min="1282" max="1282" width="17.5703125" style="107" customWidth="1"/>
    <col min="1283" max="1283" width="0.5703125" style="107" customWidth="1"/>
    <col min="1284" max="1284" width="3.7109375" style="107" customWidth="1"/>
    <col min="1285" max="1285" width="17.42578125" style="107" customWidth="1"/>
    <col min="1286" max="1287" width="1" style="107" customWidth="1"/>
    <col min="1288" max="1288" width="8.42578125" style="107" customWidth="1"/>
    <col min="1289" max="1289" width="10.140625" style="107" customWidth="1"/>
    <col min="1290" max="1290" width="9.28515625" style="107" customWidth="1"/>
    <col min="1291" max="1291" width="1.7109375" style="107" customWidth="1"/>
    <col min="1292" max="1292" width="3.85546875" style="107" customWidth="1"/>
    <col min="1293" max="1293" width="15.28515625" style="107" customWidth="1"/>
    <col min="1294" max="1294" width="5" style="107" customWidth="1"/>
    <col min="1295" max="1295" width="4.85546875" style="107" customWidth="1"/>
    <col min="1296" max="1296" width="32.140625" style="107" customWidth="1"/>
    <col min="1297" max="1536" width="9.140625" style="107"/>
    <col min="1537" max="1537" width="5" style="107" customWidth="1"/>
    <col min="1538" max="1538" width="17.5703125" style="107" customWidth="1"/>
    <col min="1539" max="1539" width="0.5703125" style="107" customWidth="1"/>
    <col min="1540" max="1540" width="3.7109375" style="107" customWidth="1"/>
    <col min="1541" max="1541" width="17.42578125" style="107" customWidth="1"/>
    <col min="1542" max="1543" width="1" style="107" customWidth="1"/>
    <col min="1544" max="1544" width="8.42578125" style="107" customWidth="1"/>
    <col min="1545" max="1545" width="10.140625" style="107" customWidth="1"/>
    <col min="1546" max="1546" width="9.28515625" style="107" customWidth="1"/>
    <col min="1547" max="1547" width="1.7109375" style="107" customWidth="1"/>
    <col min="1548" max="1548" width="3.85546875" style="107" customWidth="1"/>
    <col min="1549" max="1549" width="15.28515625" style="107" customWidth="1"/>
    <col min="1550" max="1550" width="5" style="107" customWidth="1"/>
    <col min="1551" max="1551" width="4.85546875" style="107" customWidth="1"/>
    <col min="1552" max="1552" width="32.140625" style="107" customWidth="1"/>
    <col min="1553" max="1792" width="9.140625" style="107"/>
    <col min="1793" max="1793" width="5" style="107" customWidth="1"/>
    <col min="1794" max="1794" width="17.5703125" style="107" customWidth="1"/>
    <col min="1795" max="1795" width="0.5703125" style="107" customWidth="1"/>
    <col min="1796" max="1796" width="3.7109375" style="107" customWidth="1"/>
    <col min="1797" max="1797" width="17.42578125" style="107" customWidth="1"/>
    <col min="1798" max="1799" width="1" style="107" customWidth="1"/>
    <col min="1800" max="1800" width="8.42578125" style="107" customWidth="1"/>
    <col min="1801" max="1801" width="10.140625" style="107" customWidth="1"/>
    <col min="1802" max="1802" width="9.28515625" style="107" customWidth="1"/>
    <col min="1803" max="1803" width="1.7109375" style="107" customWidth="1"/>
    <col min="1804" max="1804" width="3.85546875" style="107" customWidth="1"/>
    <col min="1805" max="1805" width="15.28515625" style="107" customWidth="1"/>
    <col min="1806" max="1806" width="5" style="107" customWidth="1"/>
    <col min="1807" max="1807" width="4.85546875" style="107" customWidth="1"/>
    <col min="1808" max="1808" width="32.140625" style="107" customWidth="1"/>
    <col min="1809" max="2048" width="9.140625" style="107"/>
    <col min="2049" max="2049" width="5" style="107" customWidth="1"/>
    <col min="2050" max="2050" width="17.5703125" style="107" customWidth="1"/>
    <col min="2051" max="2051" width="0.5703125" style="107" customWidth="1"/>
    <col min="2052" max="2052" width="3.7109375" style="107" customWidth="1"/>
    <col min="2053" max="2053" width="17.42578125" style="107" customWidth="1"/>
    <col min="2054" max="2055" width="1" style="107" customWidth="1"/>
    <col min="2056" max="2056" width="8.42578125" style="107" customWidth="1"/>
    <col min="2057" max="2057" width="10.140625" style="107" customWidth="1"/>
    <col min="2058" max="2058" width="9.28515625" style="107" customWidth="1"/>
    <col min="2059" max="2059" width="1.7109375" style="107" customWidth="1"/>
    <col min="2060" max="2060" width="3.85546875" style="107" customWidth="1"/>
    <col min="2061" max="2061" width="15.28515625" style="107" customWidth="1"/>
    <col min="2062" max="2062" width="5" style="107" customWidth="1"/>
    <col min="2063" max="2063" width="4.85546875" style="107" customWidth="1"/>
    <col min="2064" max="2064" width="32.140625" style="107" customWidth="1"/>
    <col min="2065" max="2304" width="9.140625" style="107"/>
    <col min="2305" max="2305" width="5" style="107" customWidth="1"/>
    <col min="2306" max="2306" width="17.5703125" style="107" customWidth="1"/>
    <col min="2307" max="2307" width="0.5703125" style="107" customWidth="1"/>
    <col min="2308" max="2308" width="3.7109375" style="107" customWidth="1"/>
    <col min="2309" max="2309" width="17.42578125" style="107" customWidth="1"/>
    <col min="2310" max="2311" width="1" style="107" customWidth="1"/>
    <col min="2312" max="2312" width="8.42578125" style="107" customWidth="1"/>
    <col min="2313" max="2313" width="10.140625" style="107" customWidth="1"/>
    <col min="2314" max="2314" width="9.28515625" style="107" customWidth="1"/>
    <col min="2315" max="2315" width="1.7109375" style="107" customWidth="1"/>
    <col min="2316" max="2316" width="3.85546875" style="107" customWidth="1"/>
    <col min="2317" max="2317" width="15.28515625" style="107" customWidth="1"/>
    <col min="2318" max="2318" width="5" style="107" customWidth="1"/>
    <col min="2319" max="2319" width="4.85546875" style="107" customWidth="1"/>
    <col min="2320" max="2320" width="32.140625" style="107" customWidth="1"/>
    <col min="2321" max="2560" width="9.140625" style="107"/>
    <col min="2561" max="2561" width="5" style="107" customWidth="1"/>
    <col min="2562" max="2562" width="17.5703125" style="107" customWidth="1"/>
    <col min="2563" max="2563" width="0.5703125" style="107" customWidth="1"/>
    <col min="2564" max="2564" width="3.7109375" style="107" customWidth="1"/>
    <col min="2565" max="2565" width="17.42578125" style="107" customWidth="1"/>
    <col min="2566" max="2567" width="1" style="107" customWidth="1"/>
    <col min="2568" max="2568" width="8.42578125" style="107" customWidth="1"/>
    <col min="2569" max="2569" width="10.140625" style="107" customWidth="1"/>
    <col min="2570" max="2570" width="9.28515625" style="107" customWidth="1"/>
    <col min="2571" max="2571" width="1.7109375" style="107" customWidth="1"/>
    <col min="2572" max="2572" width="3.85546875" style="107" customWidth="1"/>
    <col min="2573" max="2573" width="15.28515625" style="107" customWidth="1"/>
    <col min="2574" max="2574" width="5" style="107" customWidth="1"/>
    <col min="2575" max="2575" width="4.85546875" style="107" customWidth="1"/>
    <col min="2576" max="2576" width="32.140625" style="107" customWidth="1"/>
    <col min="2577" max="2816" width="9.140625" style="107"/>
    <col min="2817" max="2817" width="5" style="107" customWidth="1"/>
    <col min="2818" max="2818" width="17.5703125" style="107" customWidth="1"/>
    <col min="2819" max="2819" width="0.5703125" style="107" customWidth="1"/>
    <col min="2820" max="2820" width="3.7109375" style="107" customWidth="1"/>
    <col min="2821" max="2821" width="17.42578125" style="107" customWidth="1"/>
    <col min="2822" max="2823" width="1" style="107" customWidth="1"/>
    <col min="2824" max="2824" width="8.42578125" style="107" customWidth="1"/>
    <col min="2825" max="2825" width="10.140625" style="107" customWidth="1"/>
    <col min="2826" max="2826" width="9.28515625" style="107" customWidth="1"/>
    <col min="2827" max="2827" width="1.7109375" style="107" customWidth="1"/>
    <col min="2828" max="2828" width="3.85546875" style="107" customWidth="1"/>
    <col min="2829" max="2829" width="15.28515625" style="107" customWidth="1"/>
    <col min="2830" max="2830" width="5" style="107" customWidth="1"/>
    <col min="2831" max="2831" width="4.85546875" style="107" customWidth="1"/>
    <col min="2832" max="2832" width="32.140625" style="107" customWidth="1"/>
    <col min="2833" max="3072" width="9.140625" style="107"/>
    <col min="3073" max="3073" width="5" style="107" customWidth="1"/>
    <col min="3074" max="3074" width="17.5703125" style="107" customWidth="1"/>
    <col min="3075" max="3075" width="0.5703125" style="107" customWidth="1"/>
    <col min="3076" max="3076" width="3.7109375" style="107" customWidth="1"/>
    <col min="3077" max="3077" width="17.42578125" style="107" customWidth="1"/>
    <col min="3078" max="3079" width="1" style="107" customWidth="1"/>
    <col min="3080" max="3080" width="8.42578125" style="107" customWidth="1"/>
    <col min="3081" max="3081" width="10.140625" style="107" customWidth="1"/>
    <col min="3082" max="3082" width="9.28515625" style="107" customWidth="1"/>
    <col min="3083" max="3083" width="1.7109375" style="107" customWidth="1"/>
    <col min="3084" max="3084" width="3.85546875" style="107" customWidth="1"/>
    <col min="3085" max="3085" width="15.28515625" style="107" customWidth="1"/>
    <col min="3086" max="3086" width="5" style="107" customWidth="1"/>
    <col min="3087" max="3087" width="4.85546875" style="107" customWidth="1"/>
    <col min="3088" max="3088" width="32.140625" style="107" customWidth="1"/>
    <col min="3089" max="3328" width="9.140625" style="107"/>
    <col min="3329" max="3329" width="5" style="107" customWidth="1"/>
    <col min="3330" max="3330" width="17.5703125" style="107" customWidth="1"/>
    <col min="3331" max="3331" width="0.5703125" style="107" customWidth="1"/>
    <col min="3332" max="3332" width="3.7109375" style="107" customWidth="1"/>
    <col min="3333" max="3333" width="17.42578125" style="107" customWidth="1"/>
    <col min="3334" max="3335" width="1" style="107" customWidth="1"/>
    <col min="3336" max="3336" width="8.42578125" style="107" customWidth="1"/>
    <col min="3337" max="3337" width="10.140625" style="107" customWidth="1"/>
    <col min="3338" max="3338" width="9.28515625" style="107" customWidth="1"/>
    <col min="3339" max="3339" width="1.7109375" style="107" customWidth="1"/>
    <col min="3340" max="3340" width="3.85546875" style="107" customWidth="1"/>
    <col min="3341" max="3341" width="15.28515625" style="107" customWidth="1"/>
    <col min="3342" max="3342" width="5" style="107" customWidth="1"/>
    <col min="3343" max="3343" width="4.85546875" style="107" customWidth="1"/>
    <col min="3344" max="3344" width="32.140625" style="107" customWidth="1"/>
    <col min="3345" max="3584" width="9.140625" style="107"/>
    <col min="3585" max="3585" width="5" style="107" customWidth="1"/>
    <col min="3586" max="3586" width="17.5703125" style="107" customWidth="1"/>
    <col min="3587" max="3587" width="0.5703125" style="107" customWidth="1"/>
    <col min="3588" max="3588" width="3.7109375" style="107" customWidth="1"/>
    <col min="3589" max="3589" width="17.42578125" style="107" customWidth="1"/>
    <col min="3590" max="3591" width="1" style="107" customWidth="1"/>
    <col min="3592" max="3592" width="8.42578125" style="107" customWidth="1"/>
    <col min="3593" max="3593" width="10.140625" style="107" customWidth="1"/>
    <col min="3594" max="3594" width="9.28515625" style="107" customWidth="1"/>
    <col min="3595" max="3595" width="1.7109375" style="107" customWidth="1"/>
    <col min="3596" max="3596" width="3.85546875" style="107" customWidth="1"/>
    <col min="3597" max="3597" width="15.28515625" style="107" customWidth="1"/>
    <col min="3598" max="3598" width="5" style="107" customWidth="1"/>
    <col min="3599" max="3599" width="4.85546875" style="107" customWidth="1"/>
    <col min="3600" max="3600" width="32.140625" style="107" customWidth="1"/>
    <col min="3601" max="3840" width="9.140625" style="107"/>
    <col min="3841" max="3841" width="5" style="107" customWidth="1"/>
    <col min="3842" max="3842" width="17.5703125" style="107" customWidth="1"/>
    <col min="3843" max="3843" width="0.5703125" style="107" customWidth="1"/>
    <col min="3844" max="3844" width="3.7109375" style="107" customWidth="1"/>
    <col min="3845" max="3845" width="17.42578125" style="107" customWidth="1"/>
    <col min="3846" max="3847" width="1" style="107" customWidth="1"/>
    <col min="3848" max="3848" width="8.42578125" style="107" customWidth="1"/>
    <col min="3849" max="3849" width="10.140625" style="107" customWidth="1"/>
    <col min="3850" max="3850" width="9.28515625" style="107" customWidth="1"/>
    <col min="3851" max="3851" width="1.7109375" style="107" customWidth="1"/>
    <col min="3852" max="3852" width="3.85546875" style="107" customWidth="1"/>
    <col min="3853" max="3853" width="15.28515625" style="107" customWidth="1"/>
    <col min="3854" max="3854" width="5" style="107" customWidth="1"/>
    <col min="3855" max="3855" width="4.85546875" style="107" customWidth="1"/>
    <col min="3856" max="3856" width="32.140625" style="107" customWidth="1"/>
    <col min="3857" max="4096" width="9.140625" style="107"/>
    <col min="4097" max="4097" width="5" style="107" customWidth="1"/>
    <col min="4098" max="4098" width="17.5703125" style="107" customWidth="1"/>
    <col min="4099" max="4099" width="0.5703125" style="107" customWidth="1"/>
    <col min="4100" max="4100" width="3.7109375" style="107" customWidth="1"/>
    <col min="4101" max="4101" width="17.42578125" style="107" customWidth="1"/>
    <col min="4102" max="4103" width="1" style="107" customWidth="1"/>
    <col min="4104" max="4104" width="8.42578125" style="107" customWidth="1"/>
    <col min="4105" max="4105" width="10.140625" style="107" customWidth="1"/>
    <col min="4106" max="4106" width="9.28515625" style="107" customWidth="1"/>
    <col min="4107" max="4107" width="1.7109375" style="107" customWidth="1"/>
    <col min="4108" max="4108" width="3.85546875" style="107" customWidth="1"/>
    <col min="4109" max="4109" width="15.28515625" style="107" customWidth="1"/>
    <col min="4110" max="4110" width="5" style="107" customWidth="1"/>
    <col min="4111" max="4111" width="4.85546875" style="107" customWidth="1"/>
    <col min="4112" max="4112" width="32.140625" style="107" customWidth="1"/>
    <col min="4113" max="4352" width="9.140625" style="107"/>
    <col min="4353" max="4353" width="5" style="107" customWidth="1"/>
    <col min="4354" max="4354" width="17.5703125" style="107" customWidth="1"/>
    <col min="4355" max="4355" width="0.5703125" style="107" customWidth="1"/>
    <col min="4356" max="4356" width="3.7109375" style="107" customWidth="1"/>
    <col min="4357" max="4357" width="17.42578125" style="107" customWidth="1"/>
    <col min="4358" max="4359" width="1" style="107" customWidth="1"/>
    <col min="4360" max="4360" width="8.42578125" style="107" customWidth="1"/>
    <col min="4361" max="4361" width="10.140625" style="107" customWidth="1"/>
    <col min="4362" max="4362" width="9.28515625" style="107" customWidth="1"/>
    <col min="4363" max="4363" width="1.7109375" style="107" customWidth="1"/>
    <col min="4364" max="4364" width="3.85546875" style="107" customWidth="1"/>
    <col min="4365" max="4365" width="15.28515625" style="107" customWidth="1"/>
    <col min="4366" max="4366" width="5" style="107" customWidth="1"/>
    <col min="4367" max="4367" width="4.85546875" style="107" customWidth="1"/>
    <col min="4368" max="4368" width="32.140625" style="107" customWidth="1"/>
    <col min="4369" max="4608" width="9.140625" style="107"/>
    <col min="4609" max="4609" width="5" style="107" customWidth="1"/>
    <col min="4610" max="4610" width="17.5703125" style="107" customWidth="1"/>
    <col min="4611" max="4611" width="0.5703125" style="107" customWidth="1"/>
    <col min="4612" max="4612" width="3.7109375" style="107" customWidth="1"/>
    <col min="4613" max="4613" width="17.42578125" style="107" customWidth="1"/>
    <col min="4614" max="4615" width="1" style="107" customWidth="1"/>
    <col min="4616" max="4616" width="8.42578125" style="107" customWidth="1"/>
    <col min="4617" max="4617" width="10.140625" style="107" customWidth="1"/>
    <col min="4618" max="4618" width="9.28515625" style="107" customWidth="1"/>
    <col min="4619" max="4619" width="1.7109375" style="107" customWidth="1"/>
    <col min="4620" max="4620" width="3.85546875" style="107" customWidth="1"/>
    <col min="4621" max="4621" width="15.28515625" style="107" customWidth="1"/>
    <col min="4622" max="4622" width="5" style="107" customWidth="1"/>
    <col min="4623" max="4623" width="4.85546875" style="107" customWidth="1"/>
    <col min="4624" max="4624" width="32.140625" style="107" customWidth="1"/>
    <col min="4625" max="4864" width="9.140625" style="107"/>
    <col min="4865" max="4865" width="5" style="107" customWidth="1"/>
    <col min="4866" max="4866" width="17.5703125" style="107" customWidth="1"/>
    <col min="4867" max="4867" width="0.5703125" style="107" customWidth="1"/>
    <col min="4868" max="4868" width="3.7109375" style="107" customWidth="1"/>
    <col min="4869" max="4869" width="17.42578125" style="107" customWidth="1"/>
    <col min="4870" max="4871" width="1" style="107" customWidth="1"/>
    <col min="4872" max="4872" width="8.42578125" style="107" customWidth="1"/>
    <col min="4873" max="4873" width="10.140625" style="107" customWidth="1"/>
    <col min="4874" max="4874" width="9.28515625" style="107" customWidth="1"/>
    <col min="4875" max="4875" width="1.7109375" style="107" customWidth="1"/>
    <col min="4876" max="4876" width="3.85546875" style="107" customWidth="1"/>
    <col min="4877" max="4877" width="15.28515625" style="107" customWidth="1"/>
    <col min="4878" max="4878" width="5" style="107" customWidth="1"/>
    <col min="4879" max="4879" width="4.85546875" style="107" customWidth="1"/>
    <col min="4880" max="4880" width="32.140625" style="107" customWidth="1"/>
    <col min="4881" max="5120" width="9.140625" style="107"/>
    <col min="5121" max="5121" width="5" style="107" customWidth="1"/>
    <col min="5122" max="5122" width="17.5703125" style="107" customWidth="1"/>
    <col min="5123" max="5123" width="0.5703125" style="107" customWidth="1"/>
    <col min="5124" max="5124" width="3.7109375" style="107" customWidth="1"/>
    <col min="5125" max="5125" width="17.42578125" style="107" customWidth="1"/>
    <col min="5126" max="5127" width="1" style="107" customWidth="1"/>
    <col min="5128" max="5128" width="8.42578125" style="107" customWidth="1"/>
    <col min="5129" max="5129" width="10.140625" style="107" customWidth="1"/>
    <col min="5130" max="5130" width="9.28515625" style="107" customWidth="1"/>
    <col min="5131" max="5131" width="1.7109375" style="107" customWidth="1"/>
    <col min="5132" max="5132" width="3.85546875" style="107" customWidth="1"/>
    <col min="5133" max="5133" width="15.28515625" style="107" customWidth="1"/>
    <col min="5134" max="5134" width="5" style="107" customWidth="1"/>
    <col min="5135" max="5135" width="4.85546875" style="107" customWidth="1"/>
    <col min="5136" max="5136" width="32.140625" style="107" customWidth="1"/>
    <col min="5137" max="5376" width="9.140625" style="107"/>
    <col min="5377" max="5377" width="5" style="107" customWidth="1"/>
    <col min="5378" max="5378" width="17.5703125" style="107" customWidth="1"/>
    <col min="5379" max="5379" width="0.5703125" style="107" customWidth="1"/>
    <col min="5380" max="5380" width="3.7109375" style="107" customWidth="1"/>
    <col min="5381" max="5381" width="17.42578125" style="107" customWidth="1"/>
    <col min="5382" max="5383" width="1" style="107" customWidth="1"/>
    <col min="5384" max="5384" width="8.42578125" style="107" customWidth="1"/>
    <col min="5385" max="5385" width="10.140625" style="107" customWidth="1"/>
    <col min="5386" max="5386" width="9.28515625" style="107" customWidth="1"/>
    <col min="5387" max="5387" width="1.7109375" style="107" customWidth="1"/>
    <col min="5388" max="5388" width="3.85546875" style="107" customWidth="1"/>
    <col min="5389" max="5389" width="15.28515625" style="107" customWidth="1"/>
    <col min="5390" max="5390" width="5" style="107" customWidth="1"/>
    <col min="5391" max="5391" width="4.85546875" style="107" customWidth="1"/>
    <col min="5392" max="5392" width="32.140625" style="107" customWidth="1"/>
    <col min="5393" max="5632" width="9.140625" style="107"/>
    <col min="5633" max="5633" width="5" style="107" customWidth="1"/>
    <col min="5634" max="5634" width="17.5703125" style="107" customWidth="1"/>
    <col min="5635" max="5635" width="0.5703125" style="107" customWidth="1"/>
    <col min="5636" max="5636" width="3.7109375" style="107" customWidth="1"/>
    <col min="5637" max="5637" width="17.42578125" style="107" customWidth="1"/>
    <col min="5638" max="5639" width="1" style="107" customWidth="1"/>
    <col min="5640" max="5640" width="8.42578125" style="107" customWidth="1"/>
    <col min="5641" max="5641" width="10.140625" style="107" customWidth="1"/>
    <col min="5642" max="5642" width="9.28515625" style="107" customWidth="1"/>
    <col min="5643" max="5643" width="1.7109375" style="107" customWidth="1"/>
    <col min="5644" max="5644" width="3.85546875" style="107" customWidth="1"/>
    <col min="5645" max="5645" width="15.28515625" style="107" customWidth="1"/>
    <col min="5646" max="5646" width="5" style="107" customWidth="1"/>
    <col min="5647" max="5647" width="4.85546875" style="107" customWidth="1"/>
    <col min="5648" max="5648" width="32.140625" style="107" customWidth="1"/>
    <col min="5649" max="5888" width="9.140625" style="107"/>
    <col min="5889" max="5889" width="5" style="107" customWidth="1"/>
    <col min="5890" max="5890" width="17.5703125" style="107" customWidth="1"/>
    <col min="5891" max="5891" width="0.5703125" style="107" customWidth="1"/>
    <col min="5892" max="5892" width="3.7109375" style="107" customWidth="1"/>
    <col min="5893" max="5893" width="17.42578125" style="107" customWidth="1"/>
    <col min="5894" max="5895" width="1" style="107" customWidth="1"/>
    <col min="5896" max="5896" width="8.42578125" style="107" customWidth="1"/>
    <col min="5897" max="5897" width="10.140625" style="107" customWidth="1"/>
    <col min="5898" max="5898" width="9.28515625" style="107" customWidth="1"/>
    <col min="5899" max="5899" width="1.7109375" style="107" customWidth="1"/>
    <col min="5900" max="5900" width="3.85546875" style="107" customWidth="1"/>
    <col min="5901" max="5901" width="15.28515625" style="107" customWidth="1"/>
    <col min="5902" max="5902" width="5" style="107" customWidth="1"/>
    <col min="5903" max="5903" width="4.85546875" style="107" customWidth="1"/>
    <col min="5904" max="5904" width="32.140625" style="107" customWidth="1"/>
    <col min="5905" max="6144" width="9.140625" style="107"/>
    <col min="6145" max="6145" width="5" style="107" customWidth="1"/>
    <col min="6146" max="6146" width="17.5703125" style="107" customWidth="1"/>
    <col min="6147" max="6147" width="0.5703125" style="107" customWidth="1"/>
    <col min="6148" max="6148" width="3.7109375" style="107" customWidth="1"/>
    <col min="6149" max="6149" width="17.42578125" style="107" customWidth="1"/>
    <col min="6150" max="6151" width="1" style="107" customWidth="1"/>
    <col min="6152" max="6152" width="8.42578125" style="107" customWidth="1"/>
    <col min="6153" max="6153" width="10.140625" style="107" customWidth="1"/>
    <col min="6154" max="6154" width="9.28515625" style="107" customWidth="1"/>
    <col min="6155" max="6155" width="1.7109375" style="107" customWidth="1"/>
    <col min="6156" max="6156" width="3.85546875" style="107" customWidth="1"/>
    <col min="6157" max="6157" width="15.28515625" style="107" customWidth="1"/>
    <col min="6158" max="6158" width="5" style="107" customWidth="1"/>
    <col min="6159" max="6159" width="4.85546875" style="107" customWidth="1"/>
    <col min="6160" max="6160" width="32.140625" style="107" customWidth="1"/>
    <col min="6161" max="6400" width="9.140625" style="107"/>
    <col min="6401" max="6401" width="5" style="107" customWidth="1"/>
    <col min="6402" max="6402" width="17.5703125" style="107" customWidth="1"/>
    <col min="6403" max="6403" width="0.5703125" style="107" customWidth="1"/>
    <col min="6404" max="6404" width="3.7109375" style="107" customWidth="1"/>
    <col min="6405" max="6405" width="17.42578125" style="107" customWidth="1"/>
    <col min="6406" max="6407" width="1" style="107" customWidth="1"/>
    <col min="6408" max="6408" width="8.42578125" style="107" customWidth="1"/>
    <col min="6409" max="6409" width="10.140625" style="107" customWidth="1"/>
    <col min="6410" max="6410" width="9.28515625" style="107" customWidth="1"/>
    <col min="6411" max="6411" width="1.7109375" style="107" customWidth="1"/>
    <col min="6412" max="6412" width="3.85546875" style="107" customWidth="1"/>
    <col min="6413" max="6413" width="15.28515625" style="107" customWidth="1"/>
    <col min="6414" max="6414" width="5" style="107" customWidth="1"/>
    <col min="6415" max="6415" width="4.85546875" style="107" customWidth="1"/>
    <col min="6416" max="6416" width="32.140625" style="107" customWidth="1"/>
    <col min="6417" max="6656" width="9.140625" style="107"/>
    <col min="6657" max="6657" width="5" style="107" customWidth="1"/>
    <col min="6658" max="6658" width="17.5703125" style="107" customWidth="1"/>
    <col min="6659" max="6659" width="0.5703125" style="107" customWidth="1"/>
    <col min="6660" max="6660" width="3.7109375" style="107" customWidth="1"/>
    <col min="6661" max="6661" width="17.42578125" style="107" customWidth="1"/>
    <col min="6662" max="6663" width="1" style="107" customWidth="1"/>
    <col min="6664" max="6664" width="8.42578125" style="107" customWidth="1"/>
    <col min="6665" max="6665" width="10.140625" style="107" customWidth="1"/>
    <col min="6666" max="6666" width="9.28515625" style="107" customWidth="1"/>
    <col min="6667" max="6667" width="1.7109375" style="107" customWidth="1"/>
    <col min="6668" max="6668" width="3.85546875" style="107" customWidth="1"/>
    <col min="6669" max="6669" width="15.28515625" style="107" customWidth="1"/>
    <col min="6670" max="6670" width="5" style="107" customWidth="1"/>
    <col min="6671" max="6671" width="4.85546875" style="107" customWidth="1"/>
    <col min="6672" max="6672" width="32.140625" style="107" customWidth="1"/>
    <col min="6673" max="6912" width="9.140625" style="107"/>
    <col min="6913" max="6913" width="5" style="107" customWidth="1"/>
    <col min="6914" max="6914" width="17.5703125" style="107" customWidth="1"/>
    <col min="6915" max="6915" width="0.5703125" style="107" customWidth="1"/>
    <col min="6916" max="6916" width="3.7109375" style="107" customWidth="1"/>
    <col min="6917" max="6917" width="17.42578125" style="107" customWidth="1"/>
    <col min="6918" max="6919" width="1" style="107" customWidth="1"/>
    <col min="6920" max="6920" width="8.42578125" style="107" customWidth="1"/>
    <col min="6921" max="6921" width="10.140625" style="107" customWidth="1"/>
    <col min="6922" max="6922" width="9.28515625" style="107" customWidth="1"/>
    <col min="6923" max="6923" width="1.7109375" style="107" customWidth="1"/>
    <col min="6924" max="6924" width="3.85546875" style="107" customWidth="1"/>
    <col min="6925" max="6925" width="15.28515625" style="107" customWidth="1"/>
    <col min="6926" max="6926" width="5" style="107" customWidth="1"/>
    <col min="6927" max="6927" width="4.85546875" style="107" customWidth="1"/>
    <col min="6928" max="6928" width="32.140625" style="107" customWidth="1"/>
    <col min="6929" max="7168" width="9.140625" style="107"/>
    <col min="7169" max="7169" width="5" style="107" customWidth="1"/>
    <col min="7170" max="7170" width="17.5703125" style="107" customWidth="1"/>
    <col min="7171" max="7171" width="0.5703125" style="107" customWidth="1"/>
    <col min="7172" max="7172" width="3.7109375" style="107" customWidth="1"/>
    <col min="7173" max="7173" width="17.42578125" style="107" customWidth="1"/>
    <col min="7174" max="7175" width="1" style="107" customWidth="1"/>
    <col min="7176" max="7176" width="8.42578125" style="107" customWidth="1"/>
    <col min="7177" max="7177" width="10.140625" style="107" customWidth="1"/>
    <col min="7178" max="7178" width="9.28515625" style="107" customWidth="1"/>
    <col min="7179" max="7179" width="1.7109375" style="107" customWidth="1"/>
    <col min="7180" max="7180" width="3.85546875" style="107" customWidth="1"/>
    <col min="7181" max="7181" width="15.28515625" style="107" customWidth="1"/>
    <col min="7182" max="7182" width="5" style="107" customWidth="1"/>
    <col min="7183" max="7183" width="4.85546875" style="107" customWidth="1"/>
    <col min="7184" max="7184" width="32.140625" style="107" customWidth="1"/>
    <col min="7185" max="7424" width="9.140625" style="107"/>
    <col min="7425" max="7425" width="5" style="107" customWidth="1"/>
    <col min="7426" max="7426" width="17.5703125" style="107" customWidth="1"/>
    <col min="7427" max="7427" width="0.5703125" style="107" customWidth="1"/>
    <col min="7428" max="7428" width="3.7109375" style="107" customWidth="1"/>
    <col min="7429" max="7429" width="17.42578125" style="107" customWidth="1"/>
    <col min="7430" max="7431" width="1" style="107" customWidth="1"/>
    <col min="7432" max="7432" width="8.42578125" style="107" customWidth="1"/>
    <col min="7433" max="7433" width="10.140625" style="107" customWidth="1"/>
    <col min="7434" max="7434" width="9.28515625" style="107" customWidth="1"/>
    <col min="7435" max="7435" width="1.7109375" style="107" customWidth="1"/>
    <col min="7436" max="7436" width="3.85546875" style="107" customWidth="1"/>
    <col min="7437" max="7437" width="15.28515625" style="107" customWidth="1"/>
    <col min="7438" max="7438" width="5" style="107" customWidth="1"/>
    <col min="7439" max="7439" width="4.85546875" style="107" customWidth="1"/>
    <col min="7440" max="7440" width="32.140625" style="107" customWidth="1"/>
    <col min="7441" max="7680" width="9.140625" style="107"/>
    <col min="7681" max="7681" width="5" style="107" customWidth="1"/>
    <col min="7682" max="7682" width="17.5703125" style="107" customWidth="1"/>
    <col min="7683" max="7683" width="0.5703125" style="107" customWidth="1"/>
    <col min="7684" max="7684" width="3.7109375" style="107" customWidth="1"/>
    <col min="7685" max="7685" width="17.42578125" style="107" customWidth="1"/>
    <col min="7686" max="7687" width="1" style="107" customWidth="1"/>
    <col min="7688" max="7688" width="8.42578125" style="107" customWidth="1"/>
    <col min="7689" max="7689" width="10.140625" style="107" customWidth="1"/>
    <col min="7690" max="7690" width="9.28515625" style="107" customWidth="1"/>
    <col min="7691" max="7691" width="1.7109375" style="107" customWidth="1"/>
    <col min="7692" max="7692" width="3.85546875" style="107" customWidth="1"/>
    <col min="7693" max="7693" width="15.28515625" style="107" customWidth="1"/>
    <col min="7694" max="7694" width="5" style="107" customWidth="1"/>
    <col min="7695" max="7695" width="4.85546875" style="107" customWidth="1"/>
    <col min="7696" max="7696" width="32.140625" style="107" customWidth="1"/>
    <col min="7697" max="7936" width="9.140625" style="107"/>
    <col min="7937" max="7937" width="5" style="107" customWidth="1"/>
    <col min="7938" max="7938" width="17.5703125" style="107" customWidth="1"/>
    <col min="7939" max="7939" width="0.5703125" style="107" customWidth="1"/>
    <col min="7940" max="7940" width="3.7109375" style="107" customWidth="1"/>
    <col min="7941" max="7941" width="17.42578125" style="107" customWidth="1"/>
    <col min="7942" max="7943" width="1" style="107" customWidth="1"/>
    <col min="7944" max="7944" width="8.42578125" style="107" customWidth="1"/>
    <col min="7945" max="7945" width="10.140625" style="107" customWidth="1"/>
    <col min="7946" max="7946" width="9.28515625" style="107" customWidth="1"/>
    <col min="7947" max="7947" width="1.7109375" style="107" customWidth="1"/>
    <col min="7948" max="7948" width="3.85546875" style="107" customWidth="1"/>
    <col min="7949" max="7949" width="15.28515625" style="107" customWidth="1"/>
    <col min="7950" max="7950" width="5" style="107" customWidth="1"/>
    <col min="7951" max="7951" width="4.85546875" style="107" customWidth="1"/>
    <col min="7952" max="7952" width="32.140625" style="107" customWidth="1"/>
    <col min="7953" max="8192" width="9.140625" style="107"/>
    <col min="8193" max="8193" width="5" style="107" customWidth="1"/>
    <col min="8194" max="8194" width="17.5703125" style="107" customWidth="1"/>
    <col min="8195" max="8195" width="0.5703125" style="107" customWidth="1"/>
    <col min="8196" max="8196" width="3.7109375" style="107" customWidth="1"/>
    <col min="8197" max="8197" width="17.42578125" style="107" customWidth="1"/>
    <col min="8198" max="8199" width="1" style="107" customWidth="1"/>
    <col min="8200" max="8200" width="8.42578125" style="107" customWidth="1"/>
    <col min="8201" max="8201" width="10.140625" style="107" customWidth="1"/>
    <col min="8202" max="8202" width="9.28515625" style="107" customWidth="1"/>
    <col min="8203" max="8203" width="1.7109375" style="107" customWidth="1"/>
    <col min="8204" max="8204" width="3.85546875" style="107" customWidth="1"/>
    <col min="8205" max="8205" width="15.28515625" style="107" customWidth="1"/>
    <col min="8206" max="8206" width="5" style="107" customWidth="1"/>
    <col min="8207" max="8207" width="4.85546875" style="107" customWidth="1"/>
    <col min="8208" max="8208" width="32.140625" style="107" customWidth="1"/>
    <col min="8209" max="8448" width="9.140625" style="107"/>
    <col min="8449" max="8449" width="5" style="107" customWidth="1"/>
    <col min="8450" max="8450" width="17.5703125" style="107" customWidth="1"/>
    <col min="8451" max="8451" width="0.5703125" style="107" customWidth="1"/>
    <col min="8452" max="8452" width="3.7109375" style="107" customWidth="1"/>
    <col min="8453" max="8453" width="17.42578125" style="107" customWidth="1"/>
    <col min="8454" max="8455" width="1" style="107" customWidth="1"/>
    <col min="8456" max="8456" width="8.42578125" style="107" customWidth="1"/>
    <col min="8457" max="8457" width="10.140625" style="107" customWidth="1"/>
    <col min="8458" max="8458" width="9.28515625" style="107" customWidth="1"/>
    <col min="8459" max="8459" width="1.7109375" style="107" customWidth="1"/>
    <col min="8460" max="8460" width="3.85546875" style="107" customWidth="1"/>
    <col min="8461" max="8461" width="15.28515625" style="107" customWidth="1"/>
    <col min="8462" max="8462" width="5" style="107" customWidth="1"/>
    <col min="8463" max="8463" width="4.85546875" style="107" customWidth="1"/>
    <col min="8464" max="8464" width="32.140625" style="107" customWidth="1"/>
    <col min="8465" max="8704" width="9.140625" style="107"/>
    <col min="8705" max="8705" width="5" style="107" customWidth="1"/>
    <col min="8706" max="8706" width="17.5703125" style="107" customWidth="1"/>
    <col min="8707" max="8707" width="0.5703125" style="107" customWidth="1"/>
    <col min="8708" max="8708" width="3.7109375" style="107" customWidth="1"/>
    <col min="8709" max="8709" width="17.42578125" style="107" customWidth="1"/>
    <col min="8710" max="8711" width="1" style="107" customWidth="1"/>
    <col min="8712" max="8712" width="8.42578125" style="107" customWidth="1"/>
    <col min="8713" max="8713" width="10.140625" style="107" customWidth="1"/>
    <col min="8714" max="8714" width="9.28515625" style="107" customWidth="1"/>
    <col min="8715" max="8715" width="1.7109375" style="107" customWidth="1"/>
    <col min="8716" max="8716" width="3.85546875" style="107" customWidth="1"/>
    <col min="8717" max="8717" width="15.28515625" style="107" customWidth="1"/>
    <col min="8718" max="8718" width="5" style="107" customWidth="1"/>
    <col min="8719" max="8719" width="4.85546875" style="107" customWidth="1"/>
    <col min="8720" max="8720" width="32.140625" style="107" customWidth="1"/>
    <col min="8721" max="8960" width="9.140625" style="107"/>
    <col min="8961" max="8961" width="5" style="107" customWidth="1"/>
    <col min="8962" max="8962" width="17.5703125" style="107" customWidth="1"/>
    <col min="8963" max="8963" width="0.5703125" style="107" customWidth="1"/>
    <col min="8964" max="8964" width="3.7109375" style="107" customWidth="1"/>
    <col min="8965" max="8965" width="17.42578125" style="107" customWidth="1"/>
    <col min="8966" max="8967" width="1" style="107" customWidth="1"/>
    <col min="8968" max="8968" width="8.42578125" style="107" customWidth="1"/>
    <col min="8969" max="8969" width="10.140625" style="107" customWidth="1"/>
    <col min="8970" max="8970" width="9.28515625" style="107" customWidth="1"/>
    <col min="8971" max="8971" width="1.7109375" style="107" customWidth="1"/>
    <col min="8972" max="8972" width="3.85546875" style="107" customWidth="1"/>
    <col min="8973" max="8973" width="15.28515625" style="107" customWidth="1"/>
    <col min="8974" max="8974" width="5" style="107" customWidth="1"/>
    <col min="8975" max="8975" width="4.85546875" style="107" customWidth="1"/>
    <col min="8976" max="8976" width="32.140625" style="107" customWidth="1"/>
    <col min="8977" max="9216" width="9.140625" style="107"/>
    <col min="9217" max="9217" width="5" style="107" customWidth="1"/>
    <col min="9218" max="9218" width="17.5703125" style="107" customWidth="1"/>
    <col min="9219" max="9219" width="0.5703125" style="107" customWidth="1"/>
    <col min="9220" max="9220" width="3.7109375" style="107" customWidth="1"/>
    <col min="9221" max="9221" width="17.42578125" style="107" customWidth="1"/>
    <col min="9222" max="9223" width="1" style="107" customWidth="1"/>
    <col min="9224" max="9224" width="8.42578125" style="107" customWidth="1"/>
    <col min="9225" max="9225" width="10.140625" style="107" customWidth="1"/>
    <col min="9226" max="9226" width="9.28515625" style="107" customWidth="1"/>
    <col min="9227" max="9227" width="1.7109375" style="107" customWidth="1"/>
    <col min="9228" max="9228" width="3.85546875" style="107" customWidth="1"/>
    <col min="9229" max="9229" width="15.28515625" style="107" customWidth="1"/>
    <col min="9230" max="9230" width="5" style="107" customWidth="1"/>
    <col min="9231" max="9231" width="4.85546875" style="107" customWidth="1"/>
    <col min="9232" max="9232" width="32.140625" style="107" customWidth="1"/>
    <col min="9233" max="9472" width="9.140625" style="107"/>
    <col min="9473" max="9473" width="5" style="107" customWidth="1"/>
    <col min="9474" max="9474" width="17.5703125" style="107" customWidth="1"/>
    <col min="9475" max="9475" width="0.5703125" style="107" customWidth="1"/>
    <col min="9476" max="9476" width="3.7109375" style="107" customWidth="1"/>
    <col min="9477" max="9477" width="17.42578125" style="107" customWidth="1"/>
    <col min="9478" max="9479" width="1" style="107" customWidth="1"/>
    <col min="9480" max="9480" width="8.42578125" style="107" customWidth="1"/>
    <col min="9481" max="9481" width="10.140625" style="107" customWidth="1"/>
    <col min="9482" max="9482" width="9.28515625" style="107" customWidth="1"/>
    <col min="9483" max="9483" width="1.7109375" style="107" customWidth="1"/>
    <col min="9484" max="9484" width="3.85546875" style="107" customWidth="1"/>
    <col min="9485" max="9485" width="15.28515625" style="107" customWidth="1"/>
    <col min="9486" max="9486" width="5" style="107" customWidth="1"/>
    <col min="9487" max="9487" width="4.85546875" style="107" customWidth="1"/>
    <col min="9488" max="9488" width="32.140625" style="107" customWidth="1"/>
    <col min="9489" max="9728" width="9.140625" style="107"/>
    <col min="9729" max="9729" width="5" style="107" customWidth="1"/>
    <col min="9730" max="9730" width="17.5703125" style="107" customWidth="1"/>
    <col min="9731" max="9731" width="0.5703125" style="107" customWidth="1"/>
    <col min="9732" max="9732" width="3.7109375" style="107" customWidth="1"/>
    <col min="9733" max="9733" width="17.42578125" style="107" customWidth="1"/>
    <col min="9734" max="9735" width="1" style="107" customWidth="1"/>
    <col min="9736" max="9736" width="8.42578125" style="107" customWidth="1"/>
    <col min="9737" max="9737" width="10.140625" style="107" customWidth="1"/>
    <col min="9738" max="9738" width="9.28515625" style="107" customWidth="1"/>
    <col min="9739" max="9739" width="1.7109375" style="107" customWidth="1"/>
    <col min="9740" max="9740" width="3.85546875" style="107" customWidth="1"/>
    <col min="9741" max="9741" width="15.28515625" style="107" customWidth="1"/>
    <col min="9742" max="9742" width="5" style="107" customWidth="1"/>
    <col min="9743" max="9743" width="4.85546875" style="107" customWidth="1"/>
    <col min="9744" max="9744" width="32.140625" style="107" customWidth="1"/>
    <col min="9745" max="9984" width="9.140625" style="107"/>
    <col min="9985" max="9985" width="5" style="107" customWidth="1"/>
    <col min="9986" max="9986" width="17.5703125" style="107" customWidth="1"/>
    <col min="9987" max="9987" width="0.5703125" style="107" customWidth="1"/>
    <col min="9988" max="9988" width="3.7109375" style="107" customWidth="1"/>
    <col min="9989" max="9989" width="17.42578125" style="107" customWidth="1"/>
    <col min="9990" max="9991" width="1" style="107" customWidth="1"/>
    <col min="9992" max="9992" width="8.42578125" style="107" customWidth="1"/>
    <col min="9993" max="9993" width="10.140625" style="107" customWidth="1"/>
    <col min="9994" max="9994" width="9.28515625" style="107" customWidth="1"/>
    <col min="9995" max="9995" width="1.7109375" style="107" customWidth="1"/>
    <col min="9996" max="9996" width="3.85546875" style="107" customWidth="1"/>
    <col min="9997" max="9997" width="15.28515625" style="107" customWidth="1"/>
    <col min="9998" max="9998" width="5" style="107" customWidth="1"/>
    <col min="9999" max="9999" width="4.85546875" style="107" customWidth="1"/>
    <col min="10000" max="10000" width="32.140625" style="107" customWidth="1"/>
    <col min="10001" max="10240" width="9.140625" style="107"/>
    <col min="10241" max="10241" width="5" style="107" customWidth="1"/>
    <col min="10242" max="10242" width="17.5703125" style="107" customWidth="1"/>
    <col min="10243" max="10243" width="0.5703125" style="107" customWidth="1"/>
    <col min="10244" max="10244" width="3.7109375" style="107" customWidth="1"/>
    <col min="10245" max="10245" width="17.42578125" style="107" customWidth="1"/>
    <col min="10246" max="10247" width="1" style="107" customWidth="1"/>
    <col min="10248" max="10248" width="8.42578125" style="107" customWidth="1"/>
    <col min="10249" max="10249" width="10.140625" style="107" customWidth="1"/>
    <col min="10250" max="10250" width="9.28515625" style="107" customWidth="1"/>
    <col min="10251" max="10251" width="1.7109375" style="107" customWidth="1"/>
    <col min="10252" max="10252" width="3.85546875" style="107" customWidth="1"/>
    <col min="10253" max="10253" width="15.28515625" style="107" customWidth="1"/>
    <col min="10254" max="10254" width="5" style="107" customWidth="1"/>
    <col min="10255" max="10255" width="4.85546875" style="107" customWidth="1"/>
    <col min="10256" max="10256" width="32.140625" style="107" customWidth="1"/>
    <col min="10257" max="10496" width="9.140625" style="107"/>
    <col min="10497" max="10497" width="5" style="107" customWidth="1"/>
    <col min="10498" max="10498" width="17.5703125" style="107" customWidth="1"/>
    <col min="10499" max="10499" width="0.5703125" style="107" customWidth="1"/>
    <col min="10500" max="10500" width="3.7109375" style="107" customWidth="1"/>
    <col min="10501" max="10501" width="17.42578125" style="107" customWidth="1"/>
    <col min="10502" max="10503" width="1" style="107" customWidth="1"/>
    <col min="10504" max="10504" width="8.42578125" style="107" customWidth="1"/>
    <col min="10505" max="10505" width="10.140625" style="107" customWidth="1"/>
    <col min="10506" max="10506" width="9.28515625" style="107" customWidth="1"/>
    <col min="10507" max="10507" width="1.7109375" style="107" customWidth="1"/>
    <col min="10508" max="10508" width="3.85546875" style="107" customWidth="1"/>
    <col min="10509" max="10509" width="15.28515625" style="107" customWidth="1"/>
    <col min="10510" max="10510" width="5" style="107" customWidth="1"/>
    <col min="10511" max="10511" width="4.85546875" style="107" customWidth="1"/>
    <col min="10512" max="10512" width="32.140625" style="107" customWidth="1"/>
    <col min="10513" max="10752" width="9.140625" style="107"/>
    <col min="10753" max="10753" width="5" style="107" customWidth="1"/>
    <col min="10754" max="10754" width="17.5703125" style="107" customWidth="1"/>
    <col min="10755" max="10755" width="0.5703125" style="107" customWidth="1"/>
    <col min="10756" max="10756" width="3.7109375" style="107" customWidth="1"/>
    <col min="10757" max="10757" width="17.42578125" style="107" customWidth="1"/>
    <col min="10758" max="10759" width="1" style="107" customWidth="1"/>
    <col min="10760" max="10760" width="8.42578125" style="107" customWidth="1"/>
    <col min="10761" max="10761" width="10.140625" style="107" customWidth="1"/>
    <col min="10762" max="10762" width="9.28515625" style="107" customWidth="1"/>
    <col min="10763" max="10763" width="1.7109375" style="107" customWidth="1"/>
    <col min="10764" max="10764" width="3.85546875" style="107" customWidth="1"/>
    <col min="10765" max="10765" width="15.28515625" style="107" customWidth="1"/>
    <col min="10766" max="10766" width="5" style="107" customWidth="1"/>
    <col min="10767" max="10767" width="4.85546875" style="107" customWidth="1"/>
    <col min="10768" max="10768" width="32.140625" style="107" customWidth="1"/>
    <col min="10769" max="11008" width="9.140625" style="107"/>
    <col min="11009" max="11009" width="5" style="107" customWidth="1"/>
    <col min="11010" max="11010" width="17.5703125" style="107" customWidth="1"/>
    <col min="11011" max="11011" width="0.5703125" style="107" customWidth="1"/>
    <col min="11012" max="11012" width="3.7109375" style="107" customWidth="1"/>
    <col min="11013" max="11013" width="17.42578125" style="107" customWidth="1"/>
    <col min="11014" max="11015" width="1" style="107" customWidth="1"/>
    <col min="11016" max="11016" width="8.42578125" style="107" customWidth="1"/>
    <col min="11017" max="11017" width="10.140625" style="107" customWidth="1"/>
    <col min="11018" max="11018" width="9.28515625" style="107" customWidth="1"/>
    <col min="11019" max="11019" width="1.7109375" style="107" customWidth="1"/>
    <col min="11020" max="11020" width="3.85546875" style="107" customWidth="1"/>
    <col min="11021" max="11021" width="15.28515625" style="107" customWidth="1"/>
    <col min="11022" max="11022" width="5" style="107" customWidth="1"/>
    <col min="11023" max="11023" width="4.85546875" style="107" customWidth="1"/>
    <col min="11024" max="11024" width="32.140625" style="107" customWidth="1"/>
    <col min="11025" max="11264" width="9.140625" style="107"/>
    <col min="11265" max="11265" width="5" style="107" customWidth="1"/>
    <col min="11266" max="11266" width="17.5703125" style="107" customWidth="1"/>
    <col min="11267" max="11267" width="0.5703125" style="107" customWidth="1"/>
    <col min="11268" max="11268" width="3.7109375" style="107" customWidth="1"/>
    <col min="11269" max="11269" width="17.42578125" style="107" customWidth="1"/>
    <col min="11270" max="11271" width="1" style="107" customWidth="1"/>
    <col min="11272" max="11272" width="8.42578125" style="107" customWidth="1"/>
    <col min="11273" max="11273" width="10.140625" style="107" customWidth="1"/>
    <col min="11274" max="11274" width="9.28515625" style="107" customWidth="1"/>
    <col min="11275" max="11275" width="1.7109375" style="107" customWidth="1"/>
    <col min="11276" max="11276" width="3.85546875" style="107" customWidth="1"/>
    <col min="11277" max="11277" width="15.28515625" style="107" customWidth="1"/>
    <col min="11278" max="11278" width="5" style="107" customWidth="1"/>
    <col min="11279" max="11279" width="4.85546875" style="107" customWidth="1"/>
    <col min="11280" max="11280" width="32.140625" style="107" customWidth="1"/>
    <col min="11281" max="11520" width="9.140625" style="107"/>
    <col min="11521" max="11521" width="5" style="107" customWidth="1"/>
    <col min="11522" max="11522" width="17.5703125" style="107" customWidth="1"/>
    <col min="11523" max="11523" width="0.5703125" style="107" customWidth="1"/>
    <col min="11524" max="11524" width="3.7109375" style="107" customWidth="1"/>
    <col min="11525" max="11525" width="17.42578125" style="107" customWidth="1"/>
    <col min="11526" max="11527" width="1" style="107" customWidth="1"/>
    <col min="11528" max="11528" width="8.42578125" style="107" customWidth="1"/>
    <col min="11529" max="11529" width="10.140625" style="107" customWidth="1"/>
    <col min="11530" max="11530" width="9.28515625" style="107" customWidth="1"/>
    <col min="11531" max="11531" width="1.7109375" style="107" customWidth="1"/>
    <col min="11532" max="11532" width="3.85546875" style="107" customWidth="1"/>
    <col min="11533" max="11533" width="15.28515625" style="107" customWidth="1"/>
    <col min="11534" max="11534" width="5" style="107" customWidth="1"/>
    <col min="11535" max="11535" width="4.85546875" style="107" customWidth="1"/>
    <col min="11536" max="11536" width="32.140625" style="107" customWidth="1"/>
    <col min="11537" max="11776" width="9.140625" style="107"/>
    <col min="11777" max="11777" width="5" style="107" customWidth="1"/>
    <col min="11778" max="11778" width="17.5703125" style="107" customWidth="1"/>
    <col min="11779" max="11779" width="0.5703125" style="107" customWidth="1"/>
    <col min="11780" max="11780" width="3.7109375" style="107" customWidth="1"/>
    <col min="11781" max="11781" width="17.42578125" style="107" customWidth="1"/>
    <col min="11782" max="11783" width="1" style="107" customWidth="1"/>
    <col min="11784" max="11784" width="8.42578125" style="107" customWidth="1"/>
    <col min="11785" max="11785" width="10.140625" style="107" customWidth="1"/>
    <col min="11786" max="11786" width="9.28515625" style="107" customWidth="1"/>
    <col min="11787" max="11787" width="1.7109375" style="107" customWidth="1"/>
    <col min="11788" max="11788" width="3.85546875" style="107" customWidth="1"/>
    <col min="11789" max="11789" width="15.28515625" style="107" customWidth="1"/>
    <col min="11790" max="11790" width="5" style="107" customWidth="1"/>
    <col min="11791" max="11791" width="4.85546875" style="107" customWidth="1"/>
    <col min="11792" max="11792" width="32.140625" style="107" customWidth="1"/>
    <col min="11793" max="12032" width="9.140625" style="107"/>
    <col min="12033" max="12033" width="5" style="107" customWidth="1"/>
    <col min="12034" max="12034" width="17.5703125" style="107" customWidth="1"/>
    <col min="12035" max="12035" width="0.5703125" style="107" customWidth="1"/>
    <col min="12036" max="12036" width="3.7109375" style="107" customWidth="1"/>
    <col min="12037" max="12037" width="17.42578125" style="107" customWidth="1"/>
    <col min="12038" max="12039" width="1" style="107" customWidth="1"/>
    <col min="12040" max="12040" width="8.42578125" style="107" customWidth="1"/>
    <col min="12041" max="12041" width="10.140625" style="107" customWidth="1"/>
    <col min="12042" max="12042" width="9.28515625" style="107" customWidth="1"/>
    <col min="12043" max="12043" width="1.7109375" style="107" customWidth="1"/>
    <col min="12044" max="12044" width="3.85546875" style="107" customWidth="1"/>
    <col min="12045" max="12045" width="15.28515625" style="107" customWidth="1"/>
    <col min="12046" max="12046" width="5" style="107" customWidth="1"/>
    <col min="12047" max="12047" width="4.85546875" style="107" customWidth="1"/>
    <col min="12048" max="12048" width="32.140625" style="107" customWidth="1"/>
    <col min="12049" max="12288" width="9.140625" style="107"/>
    <col min="12289" max="12289" width="5" style="107" customWidth="1"/>
    <col min="12290" max="12290" width="17.5703125" style="107" customWidth="1"/>
    <col min="12291" max="12291" width="0.5703125" style="107" customWidth="1"/>
    <col min="12292" max="12292" width="3.7109375" style="107" customWidth="1"/>
    <col min="12293" max="12293" width="17.42578125" style="107" customWidth="1"/>
    <col min="12294" max="12295" width="1" style="107" customWidth="1"/>
    <col min="12296" max="12296" width="8.42578125" style="107" customWidth="1"/>
    <col min="12297" max="12297" width="10.140625" style="107" customWidth="1"/>
    <col min="12298" max="12298" width="9.28515625" style="107" customWidth="1"/>
    <col min="12299" max="12299" width="1.7109375" style="107" customWidth="1"/>
    <col min="12300" max="12300" width="3.85546875" style="107" customWidth="1"/>
    <col min="12301" max="12301" width="15.28515625" style="107" customWidth="1"/>
    <col min="12302" max="12302" width="5" style="107" customWidth="1"/>
    <col min="12303" max="12303" width="4.85546875" style="107" customWidth="1"/>
    <col min="12304" max="12304" width="32.140625" style="107" customWidth="1"/>
    <col min="12305" max="12544" width="9.140625" style="107"/>
    <col min="12545" max="12545" width="5" style="107" customWidth="1"/>
    <col min="12546" max="12546" width="17.5703125" style="107" customWidth="1"/>
    <col min="12547" max="12547" width="0.5703125" style="107" customWidth="1"/>
    <col min="12548" max="12548" width="3.7109375" style="107" customWidth="1"/>
    <col min="12549" max="12549" width="17.42578125" style="107" customWidth="1"/>
    <col min="12550" max="12551" width="1" style="107" customWidth="1"/>
    <col min="12552" max="12552" width="8.42578125" style="107" customWidth="1"/>
    <col min="12553" max="12553" width="10.140625" style="107" customWidth="1"/>
    <col min="12554" max="12554" width="9.28515625" style="107" customWidth="1"/>
    <col min="12555" max="12555" width="1.7109375" style="107" customWidth="1"/>
    <col min="12556" max="12556" width="3.85546875" style="107" customWidth="1"/>
    <col min="12557" max="12557" width="15.28515625" style="107" customWidth="1"/>
    <col min="12558" max="12558" width="5" style="107" customWidth="1"/>
    <col min="12559" max="12559" width="4.85546875" style="107" customWidth="1"/>
    <col min="12560" max="12560" width="32.140625" style="107" customWidth="1"/>
    <col min="12561" max="12800" width="9.140625" style="107"/>
    <col min="12801" max="12801" width="5" style="107" customWidth="1"/>
    <col min="12802" max="12802" width="17.5703125" style="107" customWidth="1"/>
    <col min="12803" max="12803" width="0.5703125" style="107" customWidth="1"/>
    <col min="12804" max="12804" width="3.7109375" style="107" customWidth="1"/>
    <col min="12805" max="12805" width="17.42578125" style="107" customWidth="1"/>
    <col min="12806" max="12807" width="1" style="107" customWidth="1"/>
    <col min="12808" max="12808" width="8.42578125" style="107" customWidth="1"/>
    <col min="12809" max="12809" width="10.140625" style="107" customWidth="1"/>
    <col min="12810" max="12810" width="9.28515625" style="107" customWidth="1"/>
    <col min="12811" max="12811" width="1.7109375" style="107" customWidth="1"/>
    <col min="12812" max="12812" width="3.85546875" style="107" customWidth="1"/>
    <col min="12813" max="12813" width="15.28515625" style="107" customWidth="1"/>
    <col min="12814" max="12814" width="5" style="107" customWidth="1"/>
    <col min="12815" max="12815" width="4.85546875" style="107" customWidth="1"/>
    <col min="12816" max="12816" width="32.140625" style="107" customWidth="1"/>
    <col min="12817" max="13056" width="9.140625" style="107"/>
    <col min="13057" max="13057" width="5" style="107" customWidth="1"/>
    <col min="13058" max="13058" width="17.5703125" style="107" customWidth="1"/>
    <col min="13059" max="13059" width="0.5703125" style="107" customWidth="1"/>
    <col min="13060" max="13060" width="3.7109375" style="107" customWidth="1"/>
    <col min="13061" max="13061" width="17.42578125" style="107" customWidth="1"/>
    <col min="13062" max="13063" width="1" style="107" customWidth="1"/>
    <col min="13064" max="13064" width="8.42578125" style="107" customWidth="1"/>
    <col min="13065" max="13065" width="10.140625" style="107" customWidth="1"/>
    <col min="13066" max="13066" width="9.28515625" style="107" customWidth="1"/>
    <col min="13067" max="13067" width="1.7109375" style="107" customWidth="1"/>
    <col min="13068" max="13068" width="3.85546875" style="107" customWidth="1"/>
    <col min="13069" max="13069" width="15.28515625" style="107" customWidth="1"/>
    <col min="13070" max="13070" width="5" style="107" customWidth="1"/>
    <col min="13071" max="13071" width="4.85546875" style="107" customWidth="1"/>
    <col min="13072" max="13072" width="32.140625" style="107" customWidth="1"/>
    <col min="13073" max="13312" width="9.140625" style="107"/>
    <col min="13313" max="13313" width="5" style="107" customWidth="1"/>
    <col min="13314" max="13314" width="17.5703125" style="107" customWidth="1"/>
    <col min="13315" max="13315" width="0.5703125" style="107" customWidth="1"/>
    <col min="13316" max="13316" width="3.7109375" style="107" customWidth="1"/>
    <col min="13317" max="13317" width="17.42578125" style="107" customWidth="1"/>
    <col min="13318" max="13319" width="1" style="107" customWidth="1"/>
    <col min="13320" max="13320" width="8.42578125" style="107" customWidth="1"/>
    <col min="13321" max="13321" width="10.140625" style="107" customWidth="1"/>
    <col min="13322" max="13322" width="9.28515625" style="107" customWidth="1"/>
    <col min="13323" max="13323" width="1.7109375" style="107" customWidth="1"/>
    <col min="13324" max="13324" width="3.85546875" style="107" customWidth="1"/>
    <col min="13325" max="13325" width="15.28515625" style="107" customWidth="1"/>
    <col min="13326" max="13326" width="5" style="107" customWidth="1"/>
    <col min="13327" max="13327" width="4.85546875" style="107" customWidth="1"/>
    <col min="13328" max="13328" width="32.140625" style="107" customWidth="1"/>
    <col min="13329" max="13568" width="9.140625" style="107"/>
    <col min="13569" max="13569" width="5" style="107" customWidth="1"/>
    <col min="13570" max="13570" width="17.5703125" style="107" customWidth="1"/>
    <col min="13571" max="13571" width="0.5703125" style="107" customWidth="1"/>
    <col min="13572" max="13572" width="3.7109375" style="107" customWidth="1"/>
    <col min="13573" max="13573" width="17.42578125" style="107" customWidth="1"/>
    <col min="13574" max="13575" width="1" style="107" customWidth="1"/>
    <col min="13576" max="13576" width="8.42578125" style="107" customWidth="1"/>
    <col min="13577" max="13577" width="10.140625" style="107" customWidth="1"/>
    <col min="13578" max="13578" width="9.28515625" style="107" customWidth="1"/>
    <col min="13579" max="13579" width="1.7109375" style="107" customWidth="1"/>
    <col min="13580" max="13580" width="3.85546875" style="107" customWidth="1"/>
    <col min="13581" max="13581" width="15.28515625" style="107" customWidth="1"/>
    <col min="13582" max="13582" width="5" style="107" customWidth="1"/>
    <col min="13583" max="13583" width="4.85546875" style="107" customWidth="1"/>
    <col min="13584" max="13584" width="32.140625" style="107" customWidth="1"/>
    <col min="13585" max="13824" width="9.140625" style="107"/>
    <col min="13825" max="13825" width="5" style="107" customWidth="1"/>
    <col min="13826" max="13826" width="17.5703125" style="107" customWidth="1"/>
    <col min="13827" max="13827" width="0.5703125" style="107" customWidth="1"/>
    <col min="13828" max="13828" width="3.7109375" style="107" customWidth="1"/>
    <col min="13829" max="13829" width="17.42578125" style="107" customWidth="1"/>
    <col min="13830" max="13831" width="1" style="107" customWidth="1"/>
    <col min="13832" max="13832" width="8.42578125" style="107" customWidth="1"/>
    <col min="13833" max="13833" width="10.140625" style="107" customWidth="1"/>
    <col min="13834" max="13834" width="9.28515625" style="107" customWidth="1"/>
    <col min="13835" max="13835" width="1.7109375" style="107" customWidth="1"/>
    <col min="13836" max="13836" width="3.85546875" style="107" customWidth="1"/>
    <col min="13837" max="13837" width="15.28515625" style="107" customWidth="1"/>
    <col min="13838" max="13838" width="5" style="107" customWidth="1"/>
    <col min="13839" max="13839" width="4.85546875" style="107" customWidth="1"/>
    <col min="13840" max="13840" width="32.140625" style="107" customWidth="1"/>
    <col min="13841" max="14080" width="9.140625" style="107"/>
    <col min="14081" max="14081" width="5" style="107" customWidth="1"/>
    <col min="14082" max="14082" width="17.5703125" style="107" customWidth="1"/>
    <col min="14083" max="14083" width="0.5703125" style="107" customWidth="1"/>
    <col min="14084" max="14084" width="3.7109375" style="107" customWidth="1"/>
    <col min="14085" max="14085" width="17.42578125" style="107" customWidth="1"/>
    <col min="14086" max="14087" width="1" style="107" customWidth="1"/>
    <col min="14088" max="14088" width="8.42578125" style="107" customWidth="1"/>
    <col min="14089" max="14089" width="10.140625" style="107" customWidth="1"/>
    <col min="14090" max="14090" width="9.28515625" style="107" customWidth="1"/>
    <col min="14091" max="14091" width="1.7109375" style="107" customWidth="1"/>
    <col min="14092" max="14092" width="3.85546875" style="107" customWidth="1"/>
    <col min="14093" max="14093" width="15.28515625" style="107" customWidth="1"/>
    <col min="14094" max="14094" width="5" style="107" customWidth="1"/>
    <col min="14095" max="14095" width="4.85546875" style="107" customWidth="1"/>
    <col min="14096" max="14096" width="32.140625" style="107" customWidth="1"/>
    <col min="14097" max="14336" width="9.140625" style="107"/>
    <col min="14337" max="14337" width="5" style="107" customWidth="1"/>
    <col min="14338" max="14338" width="17.5703125" style="107" customWidth="1"/>
    <col min="14339" max="14339" width="0.5703125" style="107" customWidth="1"/>
    <col min="14340" max="14340" width="3.7109375" style="107" customWidth="1"/>
    <col min="14341" max="14341" width="17.42578125" style="107" customWidth="1"/>
    <col min="14342" max="14343" width="1" style="107" customWidth="1"/>
    <col min="14344" max="14344" width="8.42578125" style="107" customWidth="1"/>
    <col min="14345" max="14345" width="10.140625" style="107" customWidth="1"/>
    <col min="14346" max="14346" width="9.28515625" style="107" customWidth="1"/>
    <col min="14347" max="14347" width="1.7109375" style="107" customWidth="1"/>
    <col min="14348" max="14348" width="3.85546875" style="107" customWidth="1"/>
    <col min="14349" max="14349" width="15.28515625" style="107" customWidth="1"/>
    <col min="14350" max="14350" width="5" style="107" customWidth="1"/>
    <col min="14351" max="14351" width="4.85546875" style="107" customWidth="1"/>
    <col min="14352" max="14352" width="32.140625" style="107" customWidth="1"/>
    <col min="14353" max="14592" width="9.140625" style="107"/>
    <col min="14593" max="14593" width="5" style="107" customWidth="1"/>
    <col min="14594" max="14594" width="17.5703125" style="107" customWidth="1"/>
    <col min="14595" max="14595" width="0.5703125" style="107" customWidth="1"/>
    <col min="14596" max="14596" width="3.7109375" style="107" customWidth="1"/>
    <col min="14597" max="14597" width="17.42578125" style="107" customWidth="1"/>
    <col min="14598" max="14599" width="1" style="107" customWidth="1"/>
    <col min="14600" max="14600" width="8.42578125" style="107" customWidth="1"/>
    <col min="14601" max="14601" width="10.140625" style="107" customWidth="1"/>
    <col min="14602" max="14602" width="9.28515625" style="107" customWidth="1"/>
    <col min="14603" max="14603" width="1.7109375" style="107" customWidth="1"/>
    <col min="14604" max="14604" width="3.85546875" style="107" customWidth="1"/>
    <col min="14605" max="14605" width="15.28515625" style="107" customWidth="1"/>
    <col min="14606" max="14606" width="5" style="107" customWidth="1"/>
    <col min="14607" max="14607" width="4.85546875" style="107" customWidth="1"/>
    <col min="14608" max="14608" width="32.140625" style="107" customWidth="1"/>
    <col min="14609" max="14848" width="9.140625" style="107"/>
    <col min="14849" max="14849" width="5" style="107" customWidth="1"/>
    <col min="14850" max="14850" width="17.5703125" style="107" customWidth="1"/>
    <col min="14851" max="14851" width="0.5703125" style="107" customWidth="1"/>
    <col min="14852" max="14852" width="3.7109375" style="107" customWidth="1"/>
    <col min="14853" max="14853" width="17.42578125" style="107" customWidth="1"/>
    <col min="14854" max="14855" width="1" style="107" customWidth="1"/>
    <col min="14856" max="14856" width="8.42578125" style="107" customWidth="1"/>
    <col min="14857" max="14857" width="10.140625" style="107" customWidth="1"/>
    <col min="14858" max="14858" width="9.28515625" style="107" customWidth="1"/>
    <col min="14859" max="14859" width="1.7109375" style="107" customWidth="1"/>
    <col min="14860" max="14860" width="3.85546875" style="107" customWidth="1"/>
    <col min="14861" max="14861" width="15.28515625" style="107" customWidth="1"/>
    <col min="14862" max="14862" width="5" style="107" customWidth="1"/>
    <col min="14863" max="14863" width="4.85546875" style="107" customWidth="1"/>
    <col min="14864" max="14864" width="32.140625" style="107" customWidth="1"/>
    <col min="14865" max="15104" width="9.140625" style="107"/>
    <col min="15105" max="15105" width="5" style="107" customWidth="1"/>
    <col min="15106" max="15106" width="17.5703125" style="107" customWidth="1"/>
    <col min="15107" max="15107" width="0.5703125" style="107" customWidth="1"/>
    <col min="15108" max="15108" width="3.7109375" style="107" customWidth="1"/>
    <col min="15109" max="15109" width="17.42578125" style="107" customWidth="1"/>
    <col min="15110" max="15111" width="1" style="107" customWidth="1"/>
    <col min="15112" max="15112" width="8.42578125" style="107" customWidth="1"/>
    <col min="15113" max="15113" width="10.140625" style="107" customWidth="1"/>
    <col min="15114" max="15114" width="9.28515625" style="107" customWidth="1"/>
    <col min="15115" max="15115" width="1.7109375" style="107" customWidth="1"/>
    <col min="15116" max="15116" width="3.85546875" style="107" customWidth="1"/>
    <col min="15117" max="15117" width="15.28515625" style="107" customWidth="1"/>
    <col min="15118" max="15118" width="5" style="107" customWidth="1"/>
    <col min="15119" max="15119" width="4.85546875" style="107" customWidth="1"/>
    <col min="15120" max="15120" width="32.140625" style="107" customWidth="1"/>
    <col min="15121" max="15360" width="9.140625" style="107"/>
    <col min="15361" max="15361" width="5" style="107" customWidth="1"/>
    <col min="15362" max="15362" width="17.5703125" style="107" customWidth="1"/>
    <col min="15363" max="15363" width="0.5703125" style="107" customWidth="1"/>
    <col min="15364" max="15364" width="3.7109375" style="107" customWidth="1"/>
    <col min="15365" max="15365" width="17.42578125" style="107" customWidth="1"/>
    <col min="15366" max="15367" width="1" style="107" customWidth="1"/>
    <col min="15368" max="15368" width="8.42578125" style="107" customWidth="1"/>
    <col min="15369" max="15369" width="10.140625" style="107" customWidth="1"/>
    <col min="15370" max="15370" width="9.28515625" style="107" customWidth="1"/>
    <col min="15371" max="15371" width="1.7109375" style="107" customWidth="1"/>
    <col min="15372" max="15372" width="3.85546875" style="107" customWidth="1"/>
    <col min="15373" max="15373" width="15.28515625" style="107" customWidth="1"/>
    <col min="15374" max="15374" width="5" style="107" customWidth="1"/>
    <col min="15375" max="15375" width="4.85546875" style="107" customWidth="1"/>
    <col min="15376" max="15376" width="32.140625" style="107" customWidth="1"/>
    <col min="15377" max="15616" width="9.140625" style="107"/>
    <col min="15617" max="15617" width="5" style="107" customWidth="1"/>
    <col min="15618" max="15618" width="17.5703125" style="107" customWidth="1"/>
    <col min="15619" max="15619" width="0.5703125" style="107" customWidth="1"/>
    <col min="15620" max="15620" width="3.7109375" style="107" customWidth="1"/>
    <col min="15621" max="15621" width="17.42578125" style="107" customWidth="1"/>
    <col min="15622" max="15623" width="1" style="107" customWidth="1"/>
    <col min="15624" max="15624" width="8.42578125" style="107" customWidth="1"/>
    <col min="15625" max="15625" width="10.140625" style="107" customWidth="1"/>
    <col min="15626" max="15626" width="9.28515625" style="107" customWidth="1"/>
    <col min="15627" max="15627" width="1.7109375" style="107" customWidth="1"/>
    <col min="15628" max="15628" width="3.85546875" style="107" customWidth="1"/>
    <col min="15629" max="15629" width="15.28515625" style="107" customWidth="1"/>
    <col min="15630" max="15630" width="5" style="107" customWidth="1"/>
    <col min="15631" max="15631" width="4.85546875" style="107" customWidth="1"/>
    <col min="15632" max="15632" width="32.140625" style="107" customWidth="1"/>
    <col min="15633" max="15872" width="9.140625" style="107"/>
    <col min="15873" max="15873" width="5" style="107" customWidth="1"/>
    <col min="15874" max="15874" width="17.5703125" style="107" customWidth="1"/>
    <col min="15875" max="15875" width="0.5703125" style="107" customWidth="1"/>
    <col min="15876" max="15876" width="3.7109375" style="107" customWidth="1"/>
    <col min="15877" max="15877" width="17.42578125" style="107" customWidth="1"/>
    <col min="15878" max="15879" width="1" style="107" customWidth="1"/>
    <col min="15880" max="15880" width="8.42578125" style="107" customWidth="1"/>
    <col min="15881" max="15881" width="10.140625" style="107" customWidth="1"/>
    <col min="15882" max="15882" width="9.28515625" style="107" customWidth="1"/>
    <col min="15883" max="15883" width="1.7109375" style="107" customWidth="1"/>
    <col min="15884" max="15884" width="3.85546875" style="107" customWidth="1"/>
    <col min="15885" max="15885" width="15.28515625" style="107" customWidth="1"/>
    <col min="15886" max="15886" width="5" style="107" customWidth="1"/>
    <col min="15887" max="15887" width="4.85546875" style="107" customWidth="1"/>
    <col min="15888" max="15888" width="32.140625" style="107" customWidth="1"/>
    <col min="15889" max="16128" width="9.140625" style="107"/>
    <col min="16129" max="16129" width="5" style="107" customWidth="1"/>
    <col min="16130" max="16130" width="17.5703125" style="107" customWidth="1"/>
    <col min="16131" max="16131" width="0.5703125" style="107" customWidth="1"/>
    <col min="16132" max="16132" width="3.7109375" style="107" customWidth="1"/>
    <col min="16133" max="16133" width="17.42578125" style="107" customWidth="1"/>
    <col min="16134" max="16135" width="1" style="107" customWidth="1"/>
    <col min="16136" max="16136" width="8.42578125" style="107" customWidth="1"/>
    <col min="16137" max="16137" width="10.140625" style="107" customWidth="1"/>
    <col min="16138" max="16138" width="9.28515625" style="107" customWidth="1"/>
    <col min="16139" max="16139" width="1.7109375" style="107" customWidth="1"/>
    <col min="16140" max="16140" width="3.85546875" style="107" customWidth="1"/>
    <col min="16141" max="16141" width="15.28515625" style="107" customWidth="1"/>
    <col min="16142" max="16142" width="5" style="107" customWidth="1"/>
    <col min="16143" max="16143" width="4.85546875" style="107" customWidth="1"/>
    <col min="16144" max="16144" width="32.140625" style="107" customWidth="1"/>
    <col min="16145" max="16384" width="9.140625" style="107"/>
  </cols>
  <sheetData>
    <row r="1" spans="1:16" ht="20.100000000000001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21" customHeight="1">
      <c r="A2" s="136"/>
      <c r="B2" s="136"/>
      <c r="C2" s="136"/>
      <c r="D2" s="136"/>
      <c r="E2" s="315" t="s">
        <v>69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136"/>
    </row>
    <row r="3" spans="1:16" ht="17.100000000000001" customHeight="1">
      <c r="A3" s="136"/>
      <c r="B3" s="136"/>
      <c r="C3" s="136"/>
      <c r="D3" s="136"/>
      <c r="E3" s="316" t="s">
        <v>70</v>
      </c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136"/>
    </row>
    <row r="4" spans="1:16" ht="17.100000000000001" customHeight="1">
      <c r="A4" s="136"/>
      <c r="B4" s="136"/>
      <c r="C4" s="136"/>
      <c r="D4" s="136"/>
      <c r="E4" s="316" t="s">
        <v>147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136"/>
    </row>
    <row r="5" spans="1:16" ht="15" customHeight="1">
      <c r="A5" s="136"/>
      <c r="B5" s="316" t="s">
        <v>72</v>
      </c>
      <c r="C5" s="316"/>
      <c r="D5" s="316"/>
      <c r="E5" s="316"/>
      <c r="F5" s="316"/>
      <c r="G5" s="316" t="s">
        <v>73</v>
      </c>
      <c r="H5" s="316"/>
      <c r="I5" s="316"/>
      <c r="J5" s="316"/>
      <c r="K5" s="316"/>
      <c r="L5" s="316"/>
      <c r="M5" s="316"/>
      <c r="N5" s="316"/>
      <c r="O5" s="316"/>
      <c r="P5" s="136"/>
    </row>
    <row r="6" spans="1:16" ht="15" customHeight="1">
      <c r="A6" s="136"/>
      <c r="B6" s="317" t="s">
        <v>236</v>
      </c>
      <c r="C6" s="317"/>
      <c r="D6" s="317"/>
      <c r="E6" s="317"/>
      <c r="F6" s="317"/>
      <c r="G6" s="136"/>
      <c r="H6" s="136"/>
      <c r="I6" s="136"/>
      <c r="J6" s="136"/>
      <c r="K6" s="136"/>
      <c r="L6" s="136"/>
      <c r="M6" s="136"/>
      <c r="N6" s="136"/>
      <c r="O6" s="136"/>
      <c r="P6" s="136"/>
    </row>
    <row r="7" spans="1:16" ht="15" customHeight="1">
      <c r="A7" s="136"/>
      <c r="B7" s="137" t="s">
        <v>74</v>
      </c>
      <c r="C7" s="136"/>
      <c r="D7" s="314" t="s">
        <v>146</v>
      </c>
      <c r="E7" s="314"/>
      <c r="F7" s="314"/>
      <c r="G7" s="314"/>
      <c r="H7" s="314"/>
      <c r="I7" s="314"/>
      <c r="J7" s="314"/>
      <c r="K7" s="136"/>
      <c r="L7" s="314" t="s">
        <v>76</v>
      </c>
      <c r="M7" s="314"/>
      <c r="N7" s="136"/>
      <c r="O7" s="136"/>
      <c r="P7" s="136"/>
    </row>
    <row r="8" spans="1:16" ht="30" customHeight="1">
      <c r="A8" s="136"/>
      <c r="B8" s="267" t="s">
        <v>7</v>
      </c>
      <c r="C8" s="267"/>
      <c r="D8" s="267"/>
      <c r="E8" s="267"/>
      <c r="F8" s="268" t="s">
        <v>77</v>
      </c>
      <c r="G8" s="268"/>
      <c r="H8" s="268"/>
      <c r="I8" s="106" t="s">
        <v>78</v>
      </c>
      <c r="J8" s="268" t="s">
        <v>79</v>
      </c>
      <c r="K8" s="268"/>
      <c r="L8" s="268"/>
      <c r="M8" s="106" t="s">
        <v>80</v>
      </c>
      <c r="N8" s="136"/>
      <c r="O8" s="136"/>
      <c r="P8" s="136"/>
    </row>
    <row r="9" spans="1:16" ht="9.9499999999999993" customHeight="1">
      <c r="A9" s="136"/>
      <c r="B9" s="311" t="s">
        <v>12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136"/>
      <c r="O9" s="136"/>
      <c r="P9" s="136"/>
    </row>
    <row r="10" spans="1:16" ht="9.9499999999999993" customHeight="1">
      <c r="A10" s="136"/>
      <c r="B10" s="312" t="s">
        <v>81</v>
      </c>
      <c r="C10" s="312"/>
      <c r="D10" s="312"/>
      <c r="E10" s="312"/>
      <c r="F10" s="312"/>
      <c r="G10" s="312"/>
      <c r="H10" s="138">
        <v>0</v>
      </c>
      <c r="I10" s="138">
        <v>0</v>
      </c>
      <c r="J10" s="313">
        <v>0</v>
      </c>
      <c r="K10" s="313"/>
      <c r="L10" s="313"/>
      <c r="M10" s="138">
        <v>0</v>
      </c>
      <c r="N10" s="136"/>
      <c r="O10" s="136"/>
      <c r="P10" s="136"/>
    </row>
    <row r="11" spans="1:16" ht="9.9499999999999993" customHeight="1">
      <c r="A11" s="136"/>
      <c r="B11" s="312" t="s">
        <v>82</v>
      </c>
      <c r="C11" s="312"/>
      <c r="D11" s="312"/>
      <c r="E11" s="312"/>
      <c r="F11" s="312"/>
      <c r="G11" s="312"/>
      <c r="H11" s="138">
        <v>0</v>
      </c>
      <c r="I11" s="138">
        <v>0</v>
      </c>
      <c r="J11" s="313">
        <v>0</v>
      </c>
      <c r="K11" s="313"/>
      <c r="L11" s="313"/>
      <c r="M11" s="138">
        <v>0</v>
      </c>
      <c r="N11" s="136"/>
      <c r="O11" s="136"/>
      <c r="P11" s="136"/>
    </row>
    <row r="12" spans="1:16" ht="9.9499999999999993" customHeight="1">
      <c r="A12" s="136"/>
      <c r="B12" s="312" t="s">
        <v>83</v>
      </c>
      <c r="C12" s="312"/>
      <c r="D12" s="312"/>
      <c r="E12" s="312"/>
      <c r="F12" s="312"/>
      <c r="G12" s="312"/>
      <c r="H12" s="138"/>
      <c r="I12" s="138"/>
      <c r="J12" s="313"/>
      <c r="K12" s="313"/>
      <c r="L12" s="313"/>
      <c r="M12" s="138"/>
      <c r="N12" s="136"/>
      <c r="O12" s="136"/>
      <c r="P12" s="136"/>
    </row>
    <row r="13" spans="1:16" ht="9.9499999999999993" customHeight="1">
      <c r="A13" s="136"/>
      <c r="B13" s="312" t="s">
        <v>84</v>
      </c>
      <c r="C13" s="312"/>
      <c r="D13" s="312"/>
      <c r="E13" s="312"/>
      <c r="F13" s="312"/>
      <c r="G13" s="312"/>
      <c r="H13" s="138">
        <v>0</v>
      </c>
      <c r="I13" s="138">
        <v>0</v>
      </c>
      <c r="J13" s="313">
        <v>0</v>
      </c>
      <c r="K13" s="313"/>
      <c r="L13" s="313"/>
      <c r="M13" s="138">
        <v>0</v>
      </c>
      <c r="N13" s="136"/>
      <c r="O13" s="136"/>
      <c r="P13" s="136"/>
    </row>
    <row r="14" spans="1:16" ht="9.9499999999999993" customHeight="1">
      <c r="A14" s="136"/>
      <c r="B14" s="312" t="s">
        <v>85</v>
      </c>
      <c r="C14" s="312"/>
      <c r="D14" s="312"/>
      <c r="E14" s="312"/>
      <c r="F14" s="312"/>
      <c r="G14" s="312"/>
      <c r="H14" s="138">
        <v>0</v>
      </c>
      <c r="I14" s="138">
        <v>0</v>
      </c>
      <c r="J14" s="313">
        <v>0</v>
      </c>
      <c r="K14" s="313"/>
      <c r="L14" s="313"/>
      <c r="M14" s="138">
        <v>0</v>
      </c>
      <c r="N14" s="136"/>
      <c r="O14" s="136"/>
      <c r="P14" s="136"/>
    </row>
    <row r="15" spans="1:16" ht="9.9499999999999993" customHeight="1">
      <c r="A15" s="136"/>
      <c r="B15" s="312" t="s">
        <v>86</v>
      </c>
      <c r="C15" s="312"/>
      <c r="D15" s="312"/>
      <c r="E15" s="312"/>
      <c r="F15" s="312"/>
      <c r="G15" s="312"/>
      <c r="H15" s="138">
        <v>0</v>
      </c>
      <c r="I15" s="138">
        <v>0</v>
      </c>
      <c r="J15" s="313">
        <v>0</v>
      </c>
      <c r="K15" s="313"/>
      <c r="L15" s="313"/>
      <c r="M15" s="138">
        <v>0</v>
      </c>
      <c r="N15" s="136"/>
      <c r="O15" s="136"/>
      <c r="P15" s="136"/>
    </row>
    <row r="16" spans="1:16" ht="9.9499999999999993" customHeight="1">
      <c r="A16" s="136"/>
      <c r="B16" s="312" t="s">
        <v>87</v>
      </c>
      <c r="C16" s="312"/>
      <c r="D16" s="312"/>
      <c r="E16" s="312"/>
      <c r="F16" s="312"/>
      <c r="G16" s="312"/>
      <c r="H16" s="138">
        <v>0</v>
      </c>
      <c r="I16" s="138">
        <v>0</v>
      </c>
      <c r="J16" s="313">
        <v>0</v>
      </c>
      <c r="K16" s="313"/>
      <c r="L16" s="313"/>
      <c r="M16" s="138">
        <v>0</v>
      </c>
      <c r="N16" s="136"/>
      <c r="O16" s="136"/>
      <c r="P16" s="136"/>
    </row>
    <row r="17" spans="1:16" ht="9.9499999999999993" customHeight="1">
      <c r="A17" s="136"/>
      <c r="B17" s="312" t="s">
        <v>88</v>
      </c>
      <c r="C17" s="312"/>
      <c r="D17" s="312"/>
      <c r="E17" s="312"/>
      <c r="F17" s="312"/>
      <c r="G17" s="312"/>
      <c r="H17" s="138">
        <v>3000</v>
      </c>
      <c r="I17" s="138">
        <v>1.06</v>
      </c>
      <c r="J17" s="313">
        <v>93.21</v>
      </c>
      <c r="K17" s="313"/>
      <c r="L17" s="313"/>
      <c r="M17" s="138">
        <v>89.22</v>
      </c>
      <c r="N17" s="136"/>
      <c r="O17" s="136"/>
      <c r="P17" s="136"/>
    </row>
    <row r="18" spans="1:16" ht="9.9499999999999993" customHeight="1">
      <c r="A18" s="136"/>
      <c r="B18" s="312" t="s">
        <v>89</v>
      </c>
      <c r="C18" s="312"/>
      <c r="D18" s="312"/>
      <c r="E18" s="312"/>
      <c r="F18" s="312"/>
      <c r="G18" s="312"/>
      <c r="H18" s="138">
        <v>38.159999999999997</v>
      </c>
      <c r="I18" s="138">
        <v>0.01</v>
      </c>
      <c r="J18" s="313">
        <v>1.19</v>
      </c>
      <c r="K18" s="313"/>
      <c r="L18" s="313"/>
      <c r="M18" s="138">
        <v>1.1299999999999999</v>
      </c>
      <c r="N18" s="136"/>
      <c r="O18" s="136"/>
      <c r="P18" s="136"/>
    </row>
    <row r="19" spans="1:16" ht="9.9499999999999993" customHeight="1">
      <c r="A19" s="136"/>
      <c r="B19" s="312" t="s">
        <v>90</v>
      </c>
      <c r="C19" s="312"/>
      <c r="D19" s="312"/>
      <c r="E19" s="312"/>
      <c r="F19" s="312"/>
      <c r="G19" s="312"/>
      <c r="H19" s="138">
        <v>0</v>
      </c>
      <c r="I19" s="138">
        <v>0</v>
      </c>
      <c r="J19" s="313">
        <v>0</v>
      </c>
      <c r="K19" s="313"/>
      <c r="L19" s="313"/>
      <c r="M19" s="138">
        <v>0</v>
      </c>
      <c r="N19" s="136"/>
      <c r="O19" s="136"/>
      <c r="P19" s="136"/>
    </row>
    <row r="20" spans="1:16" ht="9.9499999999999993" customHeight="1">
      <c r="A20" s="136"/>
      <c r="B20" s="312" t="s">
        <v>91</v>
      </c>
      <c r="C20" s="312"/>
      <c r="D20" s="312"/>
      <c r="E20" s="312"/>
      <c r="F20" s="312"/>
      <c r="G20" s="312"/>
      <c r="H20" s="138">
        <v>0</v>
      </c>
      <c r="I20" s="138">
        <v>0</v>
      </c>
      <c r="J20" s="313">
        <v>0</v>
      </c>
      <c r="K20" s="313"/>
      <c r="L20" s="313"/>
      <c r="M20" s="138">
        <v>0</v>
      </c>
      <c r="N20" s="136"/>
      <c r="O20" s="136"/>
      <c r="P20" s="136"/>
    </row>
    <row r="21" spans="1:16" ht="9.9499999999999993" customHeight="1">
      <c r="A21" s="136"/>
      <c r="B21" s="312" t="s">
        <v>92</v>
      </c>
      <c r="C21" s="312"/>
      <c r="D21" s="312"/>
      <c r="E21" s="312"/>
      <c r="F21" s="312"/>
      <c r="G21" s="312"/>
      <c r="H21" s="138">
        <v>0</v>
      </c>
      <c r="I21" s="138">
        <v>0</v>
      </c>
      <c r="J21" s="313">
        <v>0</v>
      </c>
      <c r="K21" s="313"/>
      <c r="L21" s="313"/>
      <c r="M21" s="138">
        <v>0</v>
      </c>
      <c r="N21" s="136"/>
      <c r="O21" s="136"/>
      <c r="P21" s="136"/>
    </row>
    <row r="22" spans="1:16" ht="9.9499999999999993" customHeight="1">
      <c r="A22" s="136"/>
      <c r="B22" s="312" t="s">
        <v>93</v>
      </c>
      <c r="C22" s="312"/>
      <c r="D22" s="312"/>
      <c r="E22" s="312"/>
      <c r="F22" s="312"/>
      <c r="G22" s="312"/>
      <c r="H22" s="138">
        <v>0</v>
      </c>
      <c r="I22" s="138">
        <v>0</v>
      </c>
      <c r="J22" s="313">
        <v>0</v>
      </c>
      <c r="K22" s="313"/>
      <c r="L22" s="313"/>
      <c r="M22" s="138">
        <v>0</v>
      </c>
      <c r="N22" s="136"/>
      <c r="O22" s="136"/>
      <c r="P22" s="136"/>
    </row>
    <row r="23" spans="1:16" ht="9.9499999999999993" customHeight="1">
      <c r="A23" s="136"/>
      <c r="B23" s="312" t="s">
        <v>94</v>
      </c>
      <c r="C23" s="312"/>
      <c r="D23" s="312"/>
      <c r="E23" s="312"/>
      <c r="F23" s="312"/>
      <c r="G23" s="312"/>
      <c r="H23" s="138">
        <v>0</v>
      </c>
      <c r="I23" s="138">
        <v>0</v>
      </c>
      <c r="J23" s="313">
        <v>0</v>
      </c>
      <c r="K23" s="313"/>
      <c r="L23" s="313"/>
      <c r="M23" s="138">
        <v>0</v>
      </c>
      <c r="N23" s="136"/>
      <c r="O23" s="136"/>
      <c r="P23" s="136"/>
    </row>
    <row r="24" spans="1:16" ht="9.9499999999999993" customHeight="1">
      <c r="A24" s="136"/>
      <c r="B24" s="312" t="s">
        <v>95</v>
      </c>
      <c r="C24" s="312"/>
      <c r="D24" s="312"/>
      <c r="E24" s="312"/>
      <c r="F24" s="312"/>
      <c r="G24" s="312"/>
      <c r="H24" s="138"/>
      <c r="I24" s="138"/>
      <c r="J24" s="313"/>
      <c r="K24" s="313"/>
      <c r="L24" s="313"/>
      <c r="M24" s="138"/>
      <c r="N24" s="136"/>
      <c r="O24" s="136"/>
      <c r="P24" s="136"/>
    </row>
    <row r="25" spans="1:16" ht="9.9499999999999993" customHeight="1">
      <c r="A25" s="136"/>
      <c r="B25" s="312" t="s">
        <v>96</v>
      </c>
      <c r="C25" s="312"/>
      <c r="D25" s="312"/>
      <c r="E25" s="312"/>
      <c r="F25" s="312"/>
      <c r="G25" s="312"/>
      <c r="H25" s="138">
        <v>0</v>
      </c>
      <c r="I25" s="138">
        <v>0</v>
      </c>
      <c r="J25" s="313">
        <v>0</v>
      </c>
      <c r="K25" s="313"/>
      <c r="L25" s="313"/>
      <c r="M25" s="138">
        <v>0</v>
      </c>
      <c r="N25" s="136"/>
      <c r="O25" s="136"/>
      <c r="P25" s="136"/>
    </row>
    <row r="26" spans="1:16" ht="9.9499999999999993" customHeight="1">
      <c r="A26" s="136"/>
      <c r="B26" s="312" t="s">
        <v>97</v>
      </c>
      <c r="C26" s="312"/>
      <c r="D26" s="312"/>
      <c r="E26" s="312"/>
      <c r="F26" s="312"/>
      <c r="G26" s="312"/>
      <c r="H26" s="138">
        <v>0</v>
      </c>
      <c r="I26" s="138">
        <v>0</v>
      </c>
      <c r="J26" s="313">
        <v>0</v>
      </c>
      <c r="K26" s="313"/>
      <c r="L26" s="313"/>
      <c r="M26" s="138">
        <v>0</v>
      </c>
      <c r="N26" s="136"/>
      <c r="O26" s="136"/>
      <c r="P26" s="136"/>
    </row>
    <row r="27" spans="1:16" ht="9.9499999999999993" customHeight="1">
      <c r="A27" s="136"/>
      <c r="B27" s="312" t="s">
        <v>98</v>
      </c>
      <c r="C27" s="312"/>
      <c r="D27" s="312"/>
      <c r="E27" s="312"/>
      <c r="F27" s="312"/>
      <c r="G27" s="312"/>
      <c r="H27" s="138">
        <v>0</v>
      </c>
      <c r="I27" s="138">
        <v>0</v>
      </c>
      <c r="J27" s="313">
        <v>0</v>
      </c>
      <c r="K27" s="313"/>
      <c r="L27" s="313"/>
      <c r="M27" s="138">
        <v>0</v>
      </c>
      <c r="N27" s="136"/>
      <c r="O27" s="136"/>
      <c r="P27" s="136"/>
    </row>
    <row r="28" spans="1:16" ht="9.9499999999999993" customHeight="1">
      <c r="A28" s="136"/>
      <c r="B28" s="312" t="s">
        <v>99</v>
      </c>
      <c r="C28" s="312"/>
      <c r="D28" s="312"/>
      <c r="E28" s="312"/>
      <c r="F28" s="312"/>
      <c r="G28" s="312"/>
      <c r="H28" s="138">
        <v>0</v>
      </c>
      <c r="I28" s="138">
        <v>0</v>
      </c>
      <c r="J28" s="313">
        <v>0</v>
      </c>
      <c r="K28" s="313"/>
      <c r="L28" s="313"/>
      <c r="M28" s="138">
        <v>0</v>
      </c>
      <c r="N28" s="136"/>
      <c r="O28" s="136"/>
      <c r="P28" s="136"/>
    </row>
    <row r="29" spans="1:16" ht="9.9499999999999993" customHeight="1">
      <c r="A29" s="136"/>
      <c r="B29" s="312" t="s">
        <v>100</v>
      </c>
      <c r="C29" s="312"/>
      <c r="D29" s="312"/>
      <c r="E29" s="312"/>
      <c r="F29" s="312"/>
      <c r="G29" s="312"/>
      <c r="H29" s="138">
        <v>0</v>
      </c>
      <c r="I29" s="138">
        <v>0</v>
      </c>
      <c r="J29" s="313">
        <v>0</v>
      </c>
      <c r="K29" s="313"/>
      <c r="L29" s="313"/>
      <c r="M29" s="138">
        <v>0</v>
      </c>
      <c r="N29" s="136"/>
      <c r="O29" s="136"/>
      <c r="P29" s="136"/>
    </row>
    <row r="30" spans="1:16" ht="9.9499999999999993" customHeight="1">
      <c r="A30" s="136"/>
      <c r="B30" s="312" t="s">
        <v>101</v>
      </c>
      <c r="C30" s="312"/>
      <c r="D30" s="312"/>
      <c r="E30" s="312"/>
      <c r="F30" s="312"/>
      <c r="G30" s="312"/>
      <c r="H30" s="138">
        <v>0</v>
      </c>
      <c r="I30" s="138">
        <v>0</v>
      </c>
      <c r="J30" s="313">
        <v>0</v>
      </c>
      <c r="K30" s="313"/>
      <c r="L30" s="313"/>
      <c r="M30" s="138">
        <v>0</v>
      </c>
      <c r="N30" s="136"/>
      <c r="O30" s="136"/>
      <c r="P30" s="136"/>
    </row>
    <row r="31" spans="1:16" ht="9.9499999999999993" customHeight="1">
      <c r="A31" s="136"/>
      <c r="B31" s="312" t="s">
        <v>102</v>
      </c>
      <c r="C31" s="312"/>
      <c r="D31" s="312"/>
      <c r="E31" s="312"/>
      <c r="F31" s="312"/>
      <c r="G31" s="312"/>
      <c r="H31" s="138">
        <v>0</v>
      </c>
      <c r="I31" s="138">
        <v>0</v>
      </c>
      <c r="J31" s="313">
        <v>0</v>
      </c>
      <c r="K31" s="313"/>
      <c r="L31" s="313"/>
      <c r="M31" s="138">
        <v>0</v>
      </c>
      <c r="N31" s="136"/>
      <c r="O31" s="136"/>
      <c r="P31" s="136"/>
    </row>
    <row r="32" spans="1:16" ht="9.9499999999999993" customHeight="1">
      <c r="A32" s="136"/>
      <c r="B32" s="312" t="s">
        <v>103</v>
      </c>
      <c r="C32" s="312"/>
      <c r="D32" s="312"/>
      <c r="E32" s="312"/>
      <c r="F32" s="312"/>
      <c r="G32" s="312"/>
      <c r="H32" s="138">
        <v>0</v>
      </c>
      <c r="I32" s="138">
        <v>0</v>
      </c>
      <c r="J32" s="313">
        <v>0</v>
      </c>
      <c r="K32" s="313"/>
      <c r="L32" s="313"/>
      <c r="M32" s="138">
        <v>0</v>
      </c>
      <c r="N32" s="136"/>
      <c r="O32" s="136"/>
      <c r="P32" s="136"/>
    </row>
    <row r="33" spans="1:16" ht="9.9499999999999993" customHeight="1">
      <c r="A33" s="136"/>
      <c r="B33" s="312" t="s">
        <v>104</v>
      </c>
      <c r="C33" s="312"/>
      <c r="D33" s="312"/>
      <c r="E33" s="312"/>
      <c r="F33" s="312"/>
      <c r="G33" s="312"/>
      <c r="H33" s="138">
        <v>0</v>
      </c>
      <c r="I33" s="138">
        <v>0</v>
      </c>
      <c r="J33" s="313">
        <v>0</v>
      </c>
      <c r="K33" s="313"/>
      <c r="L33" s="313"/>
      <c r="M33" s="138">
        <v>0</v>
      </c>
      <c r="N33" s="136"/>
      <c r="O33" s="136"/>
      <c r="P33" s="136"/>
    </row>
    <row r="34" spans="1:16" ht="9.9499999999999993" customHeight="1">
      <c r="A34" s="136"/>
      <c r="B34" s="257" t="s">
        <v>18</v>
      </c>
      <c r="C34" s="257"/>
      <c r="D34" s="257"/>
      <c r="E34" s="257"/>
      <c r="F34" s="258">
        <v>3038.16</v>
      </c>
      <c r="G34" s="258"/>
      <c r="H34" s="258"/>
      <c r="I34" s="104">
        <v>1.07</v>
      </c>
      <c r="J34" s="259">
        <v>94.4</v>
      </c>
      <c r="K34" s="259"/>
      <c r="L34" s="259"/>
      <c r="M34" s="104">
        <v>90.35</v>
      </c>
      <c r="N34" s="136"/>
      <c r="O34" s="136"/>
      <c r="P34" s="136"/>
    </row>
    <row r="35" spans="1:16" ht="9.9499999999999993" customHeight="1">
      <c r="A35" s="136"/>
      <c r="B35" s="311" t="s">
        <v>105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136"/>
      <c r="O35" s="136"/>
      <c r="P35" s="136"/>
    </row>
    <row r="36" spans="1:16" ht="9.9499999999999993" customHeight="1">
      <c r="A36" s="136"/>
      <c r="B36" s="312" t="s">
        <v>106</v>
      </c>
      <c r="C36" s="312"/>
      <c r="D36" s="312"/>
      <c r="E36" s="312"/>
      <c r="F36" s="312"/>
      <c r="G36" s="312"/>
      <c r="H36" s="138">
        <v>0</v>
      </c>
      <c r="I36" s="138">
        <v>0</v>
      </c>
      <c r="J36" s="313">
        <v>0</v>
      </c>
      <c r="K36" s="313"/>
      <c r="L36" s="313"/>
      <c r="M36" s="138">
        <v>0</v>
      </c>
      <c r="N36" s="136"/>
      <c r="O36" s="136"/>
      <c r="P36" s="136"/>
    </row>
    <row r="37" spans="1:16" ht="9.9499999999999993" customHeight="1">
      <c r="A37" s="136"/>
      <c r="B37" s="312" t="s">
        <v>107</v>
      </c>
      <c r="C37" s="312"/>
      <c r="D37" s="312"/>
      <c r="E37" s="312"/>
      <c r="F37" s="312"/>
      <c r="G37" s="312"/>
      <c r="H37" s="138"/>
      <c r="I37" s="138"/>
      <c r="J37" s="313"/>
      <c r="K37" s="313"/>
      <c r="L37" s="313"/>
      <c r="M37" s="138"/>
      <c r="N37" s="136"/>
      <c r="O37" s="136"/>
      <c r="P37" s="136"/>
    </row>
    <row r="38" spans="1:16" ht="9.9499999999999993" customHeight="1">
      <c r="A38" s="136"/>
      <c r="B38" s="312" t="s">
        <v>108</v>
      </c>
      <c r="C38" s="312"/>
      <c r="D38" s="312"/>
      <c r="E38" s="312"/>
      <c r="F38" s="312"/>
      <c r="G38" s="312"/>
      <c r="H38" s="138">
        <v>91.14</v>
      </c>
      <c r="I38" s="138">
        <v>0.03</v>
      </c>
      <c r="J38" s="313">
        <v>2.83</v>
      </c>
      <c r="K38" s="313"/>
      <c r="L38" s="313"/>
      <c r="M38" s="138">
        <v>2.71</v>
      </c>
      <c r="N38" s="136"/>
      <c r="O38" s="136"/>
      <c r="P38" s="136"/>
    </row>
    <row r="39" spans="1:16" ht="9.9499999999999993" customHeight="1">
      <c r="A39" s="136"/>
      <c r="B39" s="312" t="s">
        <v>109</v>
      </c>
      <c r="C39" s="312"/>
      <c r="D39" s="312"/>
      <c r="E39" s="312"/>
      <c r="F39" s="312"/>
      <c r="G39" s="312"/>
      <c r="H39" s="138">
        <v>0</v>
      </c>
      <c r="I39" s="138">
        <v>0</v>
      </c>
      <c r="J39" s="313">
        <v>0</v>
      </c>
      <c r="K39" s="313"/>
      <c r="L39" s="313"/>
      <c r="M39" s="138">
        <v>0</v>
      </c>
      <c r="N39" s="136"/>
      <c r="O39" s="136"/>
      <c r="P39" s="136"/>
    </row>
    <row r="40" spans="1:16" ht="9.9499999999999993" customHeight="1">
      <c r="A40" s="136"/>
      <c r="B40" s="312" t="s">
        <v>110</v>
      </c>
      <c r="C40" s="312"/>
      <c r="D40" s="312"/>
      <c r="E40" s="312"/>
      <c r="F40" s="312"/>
      <c r="G40" s="312"/>
      <c r="H40" s="138">
        <v>0</v>
      </c>
      <c r="I40" s="138">
        <v>0</v>
      </c>
      <c r="J40" s="313">
        <v>0</v>
      </c>
      <c r="K40" s="313"/>
      <c r="L40" s="313"/>
      <c r="M40" s="138">
        <v>0</v>
      </c>
      <c r="N40" s="136"/>
      <c r="O40" s="136"/>
      <c r="P40" s="136"/>
    </row>
    <row r="41" spans="1:16" ht="9.9499999999999993" customHeight="1">
      <c r="A41" s="136"/>
      <c r="B41" s="312" t="s">
        <v>111</v>
      </c>
      <c r="C41" s="312"/>
      <c r="D41" s="312"/>
      <c r="E41" s="312"/>
      <c r="F41" s="312"/>
      <c r="G41" s="312"/>
      <c r="H41" s="138">
        <v>0</v>
      </c>
      <c r="I41" s="138">
        <v>0</v>
      </c>
      <c r="J41" s="313">
        <v>0</v>
      </c>
      <c r="K41" s="313"/>
      <c r="L41" s="313"/>
      <c r="M41" s="138">
        <v>0</v>
      </c>
      <c r="N41" s="136"/>
      <c r="O41" s="136"/>
      <c r="P41" s="136"/>
    </row>
    <row r="42" spans="1:16" ht="9.9499999999999993" customHeight="1">
      <c r="A42" s="136"/>
      <c r="B42" s="312" t="s">
        <v>112</v>
      </c>
      <c r="C42" s="312"/>
      <c r="D42" s="312"/>
      <c r="E42" s="312"/>
      <c r="F42" s="312"/>
      <c r="G42" s="312"/>
      <c r="H42" s="138">
        <v>0</v>
      </c>
      <c r="I42" s="138">
        <v>0</v>
      </c>
      <c r="J42" s="313">
        <v>0</v>
      </c>
      <c r="K42" s="313"/>
      <c r="L42" s="313"/>
      <c r="M42" s="138">
        <v>0</v>
      </c>
      <c r="N42" s="136"/>
      <c r="O42" s="136"/>
      <c r="P42" s="136"/>
    </row>
    <row r="43" spans="1:16" ht="9.9499999999999993" customHeight="1">
      <c r="A43" s="136"/>
      <c r="B43" s="312" t="s">
        <v>113</v>
      </c>
      <c r="C43" s="312"/>
      <c r="D43" s="312"/>
      <c r="E43" s="312"/>
      <c r="F43" s="312"/>
      <c r="G43" s="312"/>
      <c r="H43" s="138">
        <v>0</v>
      </c>
      <c r="I43" s="138">
        <v>0</v>
      </c>
      <c r="J43" s="313">
        <v>0</v>
      </c>
      <c r="K43" s="313"/>
      <c r="L43" s="313"/>
      <c r="M43" s="138">
        <v>0</v>
      </c>
      <c r="N43" s="136"/>
      <c r="O43" s="136"/>
      <c r="P43" s="136"/>
    </row>
    <row r="44" spans="1:16" ht="9.9499999999999993" customHeight="1">
      <c r="A44" s="136"/>
      <c r="B44" s="312" t="s">
        <v>114</v>
      </c>
      <c r="C44" s="312"/>
      <c r="D44" s="312"/>
      <c r="E44" s="312"/>
      <c r="F44" s="312"/>
      <c r="G44" s="312"/>
      <c r="H44" s="138">
        <v>0</v>
      </c>
      <c r="I44" s="138">
        <v>0</v>
      </c>
      <c r="J44" s="313">
        <v>0</v>
      </c>
      <c r="K44" s="313"/>
      <c r="L44" s="313"/>
      <c r="M44" s="138">
        <v>0</v>
      </c>
      <c r="N44" s="136"/>
      <c r="O44" s="136"/>
      <c r="P44" s="136"/>
    </row>
    <row r="45" spans="1:16" ht="9.9499999999999993" customHeight="1">
      <c r="A45" s="136"/>
      <c r="B45" s="312" t="s">
        <v>115</v>
      </c>
      <c r="C45" s="312"/>
      <c r="D45" s="312"/>
      <c r="E45" s="312"/>
      <c r="F45" s="312"/>
      <c r="G45" s="312"/>
      <c r="H45" s="138">
        <v>0</v>
      </c>
      <c r="I45" s="138">
        <v>0</v>
      </c>
      <c r="J45" s="313">
        <v>0</v>
      </c>
      <c r="K45" s="313"/>
      <c r="L45" s="313"/>
      <c r="M45" s="138">
        <v>0</v>
      </c>
      <c r="N45" s="136"/>
      <c r="O45" s="136"/>
      <c r="P45" s="136"/>
    </row>
    <row r="46" spans="1:16" ht="9.9499999999999993" customHeight="1">
      <c r="A46" s="136"/>
      <c r="B46" s="312" t="s">
        <v>116</v>
      </c>
      <c r="C46" s="312"/>
      <c r="D46" s="312"/>
      <c r="E46" s="312"/>
      <c r="F46" s="312"/>
      <c r="G46" s="312"/>
      <c r="H46" s="138">
        <v>0</v>
      </c>
      <c r="I46" s="138">
        <v>0</v>
      </c>
      <c r="J46" s="313">
        <v>0</v>
      </c>
      <c r="K46" s="313"/>
      <c r="L46" s="313"/>
      <c r="M46" s="138">
        <v>0</v>
      </c>
      <c r="N46" s="136"/>
      <c r="O46" s="136"/>
      <c r="P46" s="136"/>
    </row>
    <row r="47" spans="1:16" ht="9.9499999999999993" customHeight="1">
      <c r="A47" s="136"/>
      <c r="B47" s="312" t="s">
        <v>117</v>
      </c>
      <c r="C47" s="312"/>
      <c r="D47" s="312"/>
      <c r="E47" s="312"/>
      <c r="F47" s="312"/>
      <c r="G47" s="312"/>
      <c r="H47" s="138">
        <v>60.06</v>
      </c>
      <c r="I47" s="138">
        <v>0.02</v>
      </c>
      <c r="J47" s="313">
        <v>1.87</v>
      </c>
      <c r="K47" s="313"/>
      <c r="L47" s="313"/>
      <c r="M47" s="138">
        <v>1.79</v>
      </c>
      <c r="N47" s="136"/>
      <c r="O47" s="136"/>
      <c r="P47" s="136"/>
    </row>
    <row r="48" spans="1:16" ht="9.9499999999999993" customHeight="1">
      <c r="A48" s="136"/>
      <c r="B48" s="312" t="s">
        <v>118</v>
      </c>
      <c r="C48" s="312"/>
      <c r="D48" s="312"/>
      <c r="E48" s="312"/>
      <c r="F48" s="312"/>
      <c r="G48" s="312"/>
      <c r="H48" s="138">
        <v>0</v>
      </c>
      <c r="I48" s="138">
        <v>0</v>
      </c>
      <c r="J48" s="313">
        <v>0</v>
      </c>
      <c r="K48" s="313"/>
      <c r="L48" s="313"/>
      <c r="M48" s="138">
        <v>0</v>
      </c>
      <c r="N48" s="136"/>
      <c r="O48" s="136"/>
      <c r="P48" s="136"/>
    </row>
    <row r="49" spans="1:16" ht="9.9499999999999993" customHeight="1">
      <c r="A49" s="136"/>
      <c r="B49" s="257" t="s">
        <v>119</v>
      </c>
      <c r="C49" s="257"/>
      <c r="D49" s="257"/>
      <c r="E49" s="257"/>
      <c r="F49" s="258">
        <v>151.19999999999999</v>
      </c>
      <c r="G49" s="258"/>
      <c r="H49" s="258"/>
      <c r="I49" s="104">
        <v>0.05</v>
      </c>
      <c r="J49" s="259">
        <v>4.7</v>
      </c>
      <c r="K49" s="259"/>
      <c r="L49" s="259"/>
      <c r="M49" s="104">
        <v>4.5</v>
      </c>
      <c r="N49" s="136"/>
      <c r="O49" s="136"/>
      <c r="P49" s="136"/>
    </row>
    <row r="50" spans="1:16" ht="9.9499999999999993" customHeight="1">
      <c r="A50" s="136"/>
      <c r="B50" s="311" t="s">
        <v>30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136"/>
      <c r="O50" s="136"/>
      <c r="P50" s="136"/>
    </row>
    <row r="51" spans="1:16" ht="9.9499999999999993" customHeight="1">
      <c r="A51" s="136"/>
      <c r="B51" s="312" t="s">
        <v>120</v>
      </c>
      <c r="C51" s="312"/>
      <c r="D51" s="312"/>
      <c r="E51" s="312"/>
      <c r="F51" s="312"/>
      <c r="G51" s="312"/>
      <c r="H51" s="138">
        <v>29.04</v>
      </c>
      <c r="I51" s="138">
        <v>0.01</v>
      </c>
      <c r="J51" s="313">
        <v>0.9</v>
      </c>
      <c r="K51" s="313"/>
      <c r="L51" s="313"/>
      <c r="M51" s="138">
        <v>0.86</v>
      </c>
      <c r="N51" s="136"/>
      <c r="O51" s="136"/>
      <c r="P51" s="136"/>
    </row>
    <row r="52" spans="1:16" ht="9.9499999999999993" customHeight="1">
      <c r="A52" s="136"/>
      <c r="B52" s="257" t="s">
        <v>121</v>
      </c>
      <c r="C52" s="257"/>
      <c r="D52" s="257"/>
      <c r="E52" s="257"/>
      <c r="F52" s="258">
        <v>29.04</v>
      </c>
      <c r="G52" s="258"/>
      <c r="H52" s="258"/>
      <c r="I52" s="104">
        <v>0.01</v>
      </c>
      <c r="J52" s="259">
        <v>0.9</v>
      </c>
      <c r="K52" s="259"/>
      <c r="L52" s="259"/>
      <c r="M52" s="104">
        <v>0.86</v>
      </c>
      <c r="N52" s="136"/>
      <c r="O52" s="136"/>
      <c r="P52" s="136"/>
    </row>
    <row r="53" spans="1:16" ht="9.9499999999999993" customHeight="1">
      <c r="A53" s="136"/>
      <c r="B53" s="260" t="s">
        <v>122</v>
      </c>
      <c r="C53" s="260"/>
      <c r="D53" s="260"/>
      <c r="E53" s="260"/>
      <c r="F53" s="261">
        <v>3218.4</v>
      </c>
      <c r="G53" s="261"/>
      <c r="H53" s="261"/>
      <c r="I53" s="105">
        <v>1.1299999999999999</v>
      </c>
      <c r="J53" s="262">
        <v>100</v>
      </c>
      <c r="K53" s="262"/>
      <c r="L53" s="262"/>
      <c r="M53" s="105">
        <v>95.71</v>
      </c>
      <c r="N53" s="136"/>
      <c r="O53" s="136"/>
      <c r="P53" s="136"/>
    </row>
    <row r="54" spans="1:16" ht="9.9499999999999993" customHeight="1">
      <c r="A54" s="136"/>
      <c r="B54" s="311" t="s">
        <v>123</v>
      </c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136"/>
      <c r="O54" s="136"/>
      <c r="P54" s="136"/>
    </row>
    <row r="55" spans="1:16" ht="9.9499999999999993" customHeight="1">
      <c r="A55" s="136"/>
      <c r="B55" s="312" t="s">
        <v>124</v>
      </c>
      <c r="C55" s="312"/>
      <c r="D55" s="312"/>
      <c r="E55" s="312"/>
      <c r="F55" s="312"/>
      <c r="G55" s="312"/>
      <c r="H55" s="138">
        <v>0</v>
      </c>
      <c r="I55" s="138">
        <v>0</v>
      </c>
      <c r="J55" s="313">
        <v>0</v>
      </c>
      <c r="K55" s="313"/>
      <c r="L55" s="313"/>
      <c r="M55" s="138">
        <v>0</v>
      </c>
      <c r="N55" s="136"/>
      <c r="O55" s="136"/>
      <c r="P55" s="136"/>
    </row>
    <row r="56" spans="1:16" ht="9.9499999999999993" customHeight="1">
      <c r="A56" s="136"/>
      <c r="B56" s="312" t="s">
        <v>125</v>
      </c>
      <c r="C56" s="312"/>
      <c r="D56" s="312"/>
      <c r="E56" s="312"/>
      <c r="F56" s="312"/>
      <c r="G56" s="312"/>
      <c r="H56" s="138">
        <v>0</v>
      </c>
      <c r="I56" s="138">
        <v>0</v>
      </c>
      <c r="J56" s="313">
        <v>0</v>
      </c>
      <c r="K56" s="313"/>
      <c r="L56" s="313"/>
      <c r="M56" s="138">
        <v>0</v>
      </c>
      <c r="N56" s="136"/>
      <c r="O56" s="136"/>
      <c r="P56" s="136"/>
    </row>
    <row r="57" spans="1:16" ht="9.9499999999999993" customHeight="1">
      <c r="A57" s="136"/>
      <c r="B57" s="312" t="s">
        <v>126</v>
      </c>
      <c r="C57" s="312"/>
      <c r="D57" s="312"/>
      <c r="E57" s="312"/>
      <c r="F57" s="312"/>
      <c r="G57" s="312"/>
      <c r="H57" s="138">
        <v>0</v>
      </c>
      <c r="I57" s="138">
        <v>0</v>
      </c>
      <c r="J57" s="313">
        <v>0</v>
      </c>
      <c r="K57" s="313"/>
      <c r="L57" s="313"/>
      <c r="M57" s="138">
        <v>0</v>
      </c>
      <c r="N57" s="136"/>
      <c r="O57" s="136"/>
      <c r="P57" s="136"/>
    </row>
    <row r="58" spans="1:16" ht="9.9499999999999993" customHeight="1">
      <c r="A58" s="136"/>
      <c r="B58" s="257" t="s">
        <v>127</v>
      </c>
      <c r="C58" s="257"/>
      <c r="D58" s="257"/>
      <c r="E58" s="257"/>
      <c r="F58" s="258">
        <v>0</v>
      </c>
      <c r="G58" s="258"/>
      <c r="H58" s="258"/>
      <c r="I58" s="104">
        <v>0</v>
      </c>
      <c r="J58" s="259">
        <v>0</v>
      </c>
      <c r="K58" s="259"/>
      <c r="L58" s="259"/>
      <c r="M58" s="104">
        <v>0</v>
      </c>
      <c r="N58" s="136"/>
      <c r="O58" s="136"/>
      <c r="P58" s="136"/>
    </row>
    <row r="59" spans="1:16" ht="9.9499999999999993" customHeight="1">
      <c r="A59" s="136"/>
      <c r="B59" s="311" t="s">
        <v>128</v>
      </c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136"/>
      <c r="O59" s="136"/>
      <c r="P59" s="136"/>
    </row>
    <row r="60" spans="1:16" ht="9.9499999999999993" customHeight="1">
      <c r="A60" s="136"/>
      <c r="B60" s="312" t="s">
        <v>129</v>
      </c>
      <c r="C60" s="312"/>
      <c r="D60" s="312"/>
      <c r="E60" s="312"/>
      <c r="F60" s="312"/>
      <c r="G60" s="312"/>
      <c r="H60" s="138">
        <v>0</v>
      </c>
      <c r="I60" s="138">
        <v>0</v>
      </c>
      <c r="J60" s="313">
        <v>0</v>
      </c>
      <c r="K60" s="313"/>
      <c r="L60" s="313"/>
      <c r="M60" s="138">
        <v>0</v>
      </c>
      <c r="N60" s="136"/>
      <c r="O60" s="136"/>
      <c r="P60" s="136"/>
    </row>
    <row r="61" spans="1:16" ht="9.9499999999999993" customHeight="1">
      <c r="A61" s="136"/>
      <c r="B61" s="312" t="s">
        <v>130</v>
      </c>
      <c r="C61" s="312"/>
      <c r="D61" s="312"/>
      <c r="E61" s="312"/>
      <c r="F61" s="312"/>
      <c r="G61" s="312"/>
      <c r="H61" s="138">
        <v>17.399999999999999</v>
      </c>
      <c r="I61" s="138">
        <v>0.01</v>
      </c>
      <c r="J61" s="313">
        <v>0.54</v>
      </c>
      <c r="K61" s="313"/>
      <c r="L61" s="313"/>
      <c r="M61" s="138">
        <v>0.52</v>
      </c>
      <c r="N61" s="136"/>
      <c r="O61" s="136"/>
      <c r="P61" s="136"/>
    </row>
    <row r="62" spans="1:16" ht="9.9499999999999993" customHeight="1">
      <c r="A62" s="136"/>
      <c r="B62" s="312" t="s">
        <v>131</v>
      </c>
      <c r="C62" s="312"/>
      <c r="D62" s="312"/>
      <c r="E62" s="312"/>
      <c r="F62" s="312"/>
      <c r="G62" s="312"/>
      <c r="H62" s="138">
        <v>0</v>
      </c>
      <c r="I62" s="138">
        <v>0</v>
      </c>
      <c r="J62" s="313">
        <v>0</v>
      </c>
      <c r="K62" s="313"/>
      <c r="L62" s="313"/>
      <c r="M62" s="138">
        <v>0</v>
      </c>
      <c r="N62" s="136"/>
      <c r="O62" s="136"/>
      <c r="P62" s="136"/>
    </row>
    <row r="63" spans="1:16" ht="9.9499999999999993" customHeight="1">
      <c r="A63" s="136"/>
      <c r="B63" s="257" t="s">
        <v>132</v>
      </c>
      <c r="C63" s="257"/>
      <c r="D63" s="257"/>
      <c r="E63" s="257"/>
      <c r="F63" s="258">
        <v>17.399999999999999</v>
      </c>
      <c r="G63" s="258"/>
      <c r="H63" s="258"/>
      <c r="I63" s="104">
        <v>0.01</v>
      </c>
      <c r="J63" s="259">
        <v>0.54</v>
      </c>
      <c r="K63" s="259"/>
      <c r="L63" s="259"/>
      <c r="M63" s="104">
        <v>0.52</v>
      </c>
      <c r="N63" s="136"/>
      <c r="O63" s="136"/>
      <c r="P63" s="136"/>
    </row>
    <row r="64" spans="1:16" ht="9.9499999999999993" customHeight="1">
      <c r="A64" s="136"/>
      <c r="B64" s="260" t="s">
        <v>133</v>
      </c>
      <c r="C64" s="260"/>
      <c r="D64" s="260"/>
      <c r="E64" s="260"/>
      <c r="F64" s="262">
        <v>17.399999999999999</v>
      </c>
      <c r="G64" s="262"/>
      <c r="H64" s="262"/>
      <c r="I64" s="105">
        <v>0.01</v>
      </c>
      <c r="J64" s="262">
        <v>0.54</v>
      </c>
      <c r="K64" s="262"/>
      <c r="L64" s="262"/>
      <c r="M64" s="105">
        <v>0.52</v>
      </c>
      <c r="N64" s="136"/>
      <c r="O64" s="136"/>
      <c r="P64" s="136"/>
    </row>
    <row r="65" spans="1:16" ht="9.9499999999999993" customHeight="1">
      <c r="A65" s="136"/>
      <c r="B65" s="260" t="s">
        <v>134</v>
      </c>
      <c r="C65" s="260"/>
      <c r="D65" s="260"/>
      <c r="E65" s="260"/>
      <c r="F65" s="261">
        <v>3235.8</v>
      </c>
      <c r="G65" s="261"/>
      <c r="H65" s="261"/>
      <c r="I65" s="105">
        <v>1.1399999999999999</v>
      </c>
      <c r="J65" s="262">
        <v>100.54</v>
      </c>
      <c r="K65" s="262"/>
      <c r="L65" s="262"/>
      <c r="M65" s="105">
        <v>96.23</v>
      </c>
      <c r="N65" s="136"/>
      <c r="O65" s="136"/>
      <c r="P65" s="136"/>
    </row>
    <row r="66" spans="1:16" ht="9.9499999999999993" customHeight="1">
      <c r="A66" s="136"/>
      <c r="B66" s="311" t="s">
        <v>135</v>
      </c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136"/>
      <c r="O66" s="136"/>
      <c r="P66" s="136"/>
    </row>
    <row r="67" spans="1:16" ht="9.9499999999999993" customHeight="1">
      <c r="A67" s="136"/>
      <c r="B67" s="312" t="s">
        <v>136</v>
      </c>
      <c r="C67" s="312"/>
      <c r="D67" s="312"/>
      <c r="E67" s="312"/>
      <c r="F67" s="312"/>
      <c r="G67" s="312"/>
      <c r="H67" s="138">
        <v>0</v>
      </c>
      <c r="I67" s="138">
        <v>0</v>
      </c>
      <c r="J67" s="313">
        <v>0</v>
      </c>
      <c r="K67" s="313"/>
      <c r="L67" s="313"/>
      <c r="M67" s="138">
        <v>0</v>
      </c>
      <c r="N67" s="136"/>
      <c r="O67" s="136"/>
      <c r="P67" s="136"/>
    </row>
    <row r="68" spans="1:16" ht="9.9499999999999993" customHeight="1">
      <c r="A68" s="136"/>
      <c r="B68" s="312" t="s">
        <v>137</v>
      </c>
      <c r="C68" s="312"/>
      <c r="D68" s="312"/>
      <c r="E68" s="312"/>
      <c r="F68" s="312"/>
      <c r="G68" s="312"/>
      <c r="H68" s="138">
        <v>126.53</v>
      </c>
      <c r="I68" s="138">
        <v>0.05</v>
      </c>
      <c r="J68" s="313">
        <v>3.93</v>
      </c>
      <c r="K68" s="313"/>
      <c r="L68" s="313"/>
      <c r="M68" s="138">
        <v>3.76</v>
      </c>
      <c r="N68" s="136"/>
      <c r="O68" s="136"/>
      <c r="P68" s="136"/>
    </row>
    <row r="69" spans="1:16" ht="9.9499999999999993" customHeight="1">
      <c r="A69" s="136"/>
      <c r="B69" s="312" t="s">
        <v>138</v>
      </c>
      <c r="C69" s="312"/>
      <c r="D69" s="312"/>
      <c r="E69" s="312"/>
      <c r="F69" s="312"/>
      <c r="G69" s="312"/>
      <c r="H69" s="138">
        <v>0</v>
      </c>
      <c r="I69" s="138">
        <v>0</v>
      </c>
      <c r="J69" s="313">
        <v>0</v>
      </c>
      <c r="K69" s="313"/>
      <c r="L69" s="313"/>
      <c r="M69" s="138">
        <v>0</v>
      </c>
      <c r="N69" s="136"/>
      <c r="O69" s="136"/>
      <c r="P69" s="136"/>
    </row>
    <row r="70" spans="1:16" ht="9.9499999999999993" customHeight="1">
      <c r="A70" s="136"/>
      <c r="B70" s="257" t="s">
        <v>139</v>
      </c>
      <c r="C70" s="257"/>
      <c r="D70" s="257"/>
      <c r="E70" s="257"/>
      <c r="F70" s="258">
        <v>126.53</v>
      </c>
      <c r="G70" s="258"/>
      <c r="H70" s="258"/>
      <c r="I70" s="104">
        <v>0.05</v>
      </c>
      <c r="J70" s="259">
        <v>3.93</v>
      </c>
      <c r="K70" s="259"/>
      <c r="L70" s="259"/>
      <c r="M70" s="104">
        <v>3.76</v>
      </c>
      <c r="N70" s="136"/>
      <c r="O70" s="136"/>
      <c r="P70" s="136"/>
    </row>
    <row r="71" spans="1:16" ht="9.9499999999999993" customHeight="1">
      <c r="A71" s="136"/>
      <c r="B71" s="260" t="s">
        <v>140</v>
      </c>
      <c r="C71" s="260"/>
      <c r="D71" s="260"/>
      <c r="E71" s="260"/>
      <c r="F71" s="261">
        <v>3362.33</v>
      </c>
      <c r="G71" s="261"/>
      <c r="H71" s="261"/>
      <c r="I71" s="105">
        <v>1.19</v>
      </c>
      <c r="J71" s="262">
        <v>104.47</v>
      </c>
      <c r="K71" s="262"/>
      <c r="L71" s="262"/>
      <c r="M71" s="35" t="s">
        <v>141</v>
      </c>
      <c r="N71" s="136"/>
      <c r="O71" s="136"/>
      <c r="P71" s="136"/>
    </row>
    <row r="72" spans="1:16" ht="27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</row>
    <row r="73" spans="1:16" ht="15" customHeight="1">
      <c r="A73" s="136"/>
      <c r="B73" s="310" t="s">
        <v>51</v>
      </c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</row>
    <row r="74" spans="1:16" ht="20.100000000000001" customHeight="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P67"/>
  <sheetViews>
    <sheetView workbookViewId="0"/>
  </sheetViews>
  <sheetFormatPr defaultColWidth="9.140625" defaultRowHeight="12.75"/>
  <cols>
    <col min="1" max="1" width="5" style="84" customWidth="1"/>
    <col min="2" max="2" width="17.5703125" style="84" customWidth="1"/>
    <col min="3" max="3" width="0.5703125" style="84" customWidth="1"/>
    <col min="4" max="4" width="3.7109375" style="84" customWidth="1"/>
    <col min="5" max="5" width="17.42578125" style="84" customWidth="1"/>
    <col min="6" max="7" width="1" style="84" customWidth="1"/>
    <col min="8" max="8" width="8.42578125" style="84" customWidth="1"/>
    <col min="9" max="9" width="10.140625" style="84" customWidth="1"/>
    <col min="10" max="10" width="9.28515625" style="84" customWidth="1"/>
    <col min="11" max="11" width="1.7109375" style="84" customWidth="1"/>
    <col min="12" max="12" width="3.85546875" style="84" customWidth="1"/>
    <col min="13" max="13" width="15.28515625" style="84" customWidth="1"/>
    <col min="14" max="14" width="5" style="84" customWidth="1"/>
    <col min="15" max="15" width="4.85546875" style="84" customWidth="1"/>
    <col min="16" max="16" width="32.140625" style="84" customWidth="1"/>
    <col min="17" max="256" width="9.140625" style="84"/>
    <col min="257" max="257" width="5" style="84" customWidth="1"/>
    <col min="258" max="258" width="17.5703125" style="84" customWidth="1"/>
    <col min="259" max="259" width="0.5703125" style="84" customWidth="1"/>
    <col min="260" max="260" width="3.7109375" style="84" customWidth="1"/>
    <col min="261" max="261" width="17.42578125" style="84" customWidth="1"/>
    <col min="262" max="263" width="1" style="84" customWidth="1"/>
    <col min="264" max="264" width="8.42578125" style="84" customWidth="1"/>
    <col min="265" max="265" width="10.140625" style="84" customWidth="1"/>
    <col min="266" max="266" width="9.28515625" style="84" customWidth="1"/>
    <col min="267" max="267" width="1.7109375" style="84" customWidth="1"/>
    <col min="268" max="268" width="3.85546875" style="84" customWidth="1"/>
    <col min="269" max="269" width="15.28515625" style="84" customWidth="1"/>
    <col min="270" max="270" width="5" style="84" customWidth="1"/>
    <col min="271" max="271" width="4.85546875" style="84" customWidth="1"/>
    <col min="272" max="272" width="32.140625" style="84" customWidth="1"/>
    <col min="273" max="512" width="9.140625" style="84"/>
    <col min="513" max="513" width="5" style="84" customWidth="1"/>
    <col min="514" max="514" width="17.5703125" style="84" customWidth="1"/>
    <col min="515" max="515" width="0.5703125" style="84" customWidth="1"/>
    <col min="516" max="516" width="3.7109375" style="84" customWidth="1"/>
    <col min="517" max="517" width="17.42578125" style="84" customWidth="1"/>
    <col min="518" max="519" width="1" style="84" customWidth="1"/>
    <col min="520" max="520" width="8.42578125" style="84" customWidth="1"/>
    <col min="521" max="521" width="10.140625" style="84" customWidth="1"/>
    <col min="522" max="522" width="9.28515625" style="84" customWidth="1"/>
    <col min="523" max="523" width="1.7109375" style="84" customWidth="1"/>
    <col min="524" max="524" width="3.85546875" style="84" customWidth="1"/>
    <col min="525" max="525" width="15.28515625" style="84" customWidth="1"/>
    <col min="526" max="526" width="5" style="84" customWidth="1"/>
    <col min="527" max="527" width="4.85546875" style="84" customWidth="1"/>
    <col min="528" max="528" width="32.140625" style="84" customWidth="1"/>
    <col min="529" max="768" width="9.140625" style="84"/>
    <col min="769" max="769" width="5" style="84" customWidth="1"/>
    <col min="770" max="770" width="17.5703125" style="84" customWidth="1"/>
    <col min="771" max="771" width="0.5703125" style="84" customWidth="1"/>
    <col min="772" max="772" width="3.7109375" style="84" customWidth="1"/>
    <col min="773" max="773" width="17.42578125" style="84" customWidth="1"/>
    <col min="774" max="775" width="1" style="84" customWidth="1"/>
    <col min="776" max="776" width="8.42578125" style="84" customWidth="1"/>
    <col min="777" max="777" width="10.140625" style="84" customWidth="1"/>
    <col min="778" max="778" width="9.28515625" style="84" customWidth="1"/>
    <col min="779" max="779" width="1.7109375" style="84" customWidth="1"/>
    <col min="780" max="780" width="3.85546875" style="84" customWidth="1"/>
    <col min="781" max="781" width="15.28515625" style="84" customWidth="1"/>
    <col min="782" max="782" width="5" style="84" customWidth="1"/>
    <col min="783" max="783" width="4.85546875" style="84" customWidth="1"/>
    <col min="784" max="784" width="32.140625" style="84" customWidth="1"/>
    <col min="785" max="1024" width="9.140625" style="84"/>
    <col min="1025" max="1025" width="5" style="84" customWidth="1"/>
    <col min="1026" max="1026" width="17.5703125" style="84" customWidth="1"/>
    <col min="1027" max="1027" width="0.5703125" style="84" customWidth="1"/>
    <col min="1028" max="1028" width="3.7109375" style="84" customWidth="1"/>
    <col min="1029" max="1029" width="17.42578125" style="84" customWidth="1"/>
    <col min="1030" max="1031" width="1" style="84" customWidth="1"/>
    <col min="1032" max="1032" width="8.42578125" style="84" customWidth="1"/>
    <col min="1033" max="1033" width="10.140625" style="84" customWidth="1"/>
    <col min="1034" max="1034" width="9.28515625" style="84" customWidth="1"/>
    <col min="1035" max="1035" width="1.7109375" style="84" customWidth="1"/>
    <col min="1036" max="1036" width="3.85546875" style="84" customWidth="1"/>
    <col min="1037" max="1037" width="15.28515625" style="84" customWidth="1"/>
    <col min="1038" max="1038" width="5" style="84" customWidth="1"/>
    <col min="1039" max="1039" width="4.85546875" style="84" customWidth="1"/>
    <col min="1040" max="1040" width="32.140625" style="84" customWidth="1"/>
    <col min="1041" max="1280" width="9.140625" style="84"/>
    <col min="1281" max="1281" width="5" style="84" customWidth="1"/>
    <col min="1282" max="1282" width="17.5703125" style="84" customWidth="1"/>
    <col min="1283" max="1283" width="0.5703125" style="84" customWidth="1"/>
    <col min="1284" max="1284" width="3.7109375" style="84" customWidth="1"/>
    <col min="1285" max="1285" width="17.42578125" style="84" customWidth="1"/>
    <col min="1286" max="1287" width="1" style="84" customWidth="1"/>
    <col min="1288" max="1288" width="8.42578125" style="84" customWidth="1"/>
    <col min="1289" max="1289" width="10.140625" style="84" customWidth="1"/>
    <col min="1290" max="1290" width="9.28515625" style="84" customWidth="1"/>
    <col min="1291" max="1291" width="1.7109375" style="84" customWidth="1"/>
    <col min="1292" max="1292" width="3.85546875" style="84" customWidth="1"/>
    <col min="1293" max="1293" width="15.28515625" style="84" customWidth="1"/>
    <col min="1294" max="1294" width="5" style="84" customWidth="1"/>
    <col min="1295" max="1295" width="4.85546875" style="84" customWidth="1"/>
    <col min="1296" max="1296" width="32.140625" style="84" customWidth="1"/>
    <col min="1297" max="1536" width="9.140625" style="84"/>
    <col min="1537" max="1537" width="5" style="84" customWidth="1"/>
    <col min="1538" max="1538" width="17.5703125" style="84" customWidth="1"/>
    <col min="1539" max="1539" width="0.5703125" style="84" customWidth="1"/>
    <col min="1540" max="1540" width="3.7109375" style="84" customWidth="1"/>
    <col min="1541" max="1541" width="17.42578125" style="84" customWidth="1"/>
    <col min="1542" max="1543" width="1" style="84" customWidth="1"/>
    <col min="1544" max="1544" width="8.42578125" style="84" customWidth="1"/>
    <col min="1545" max="1545" width="10.140625" style="84" customWidth="1"/>
    <col min="1546" max="1546" width="9.28515625" style="84" customWidth="1"/>
    <col min="1547" max="1547" width="1.7109375" style="84" customWidth="1"/>
    <col min="1548" max="1548" width="3.85546875" style="84" customWidth="1"/>
    <col min="1549" max="1549" width="15.28515625" style="84" customWidth="1"/>
    <col min="1550" max="1550" width="5" style="84" customWidth="1"/>
    <col min="1551" max="1551" width="4.85546875" style="84" customWidth="1"/>
    <col min="1552" max="1552" width="32.140625" style="84" customWidth="1"/>
    <col min="1553" max="1792" width="9.140625" style="84"/>
    <col min="1793" max="1793" width="5" style="84" customWidth="1"/>
    <col min="1794" max="1794" width="17.5703125" style="84" customWidth="1"/>
    <col min="1795" max="1795" width="0.5703125" style="84" customWidth="1"/>
    <col min="1796" max="1796" width="3.7109375" style="84" customWidth="1"/>
    <col min="1797" max="1797" width="17.42578125" style="84" customWidth="1"/>
    <col min="1798" max="1799" width="1" style="84" customWidth="1"/>
    <col min="1800" max="1800" width="8.42578125" style="84" customWidth="1"/>
    <col min="1801" max="1801" width="10.140625" style="84" customWidth="1"/>
    <col min="1802" max="1802" width="9.28515625" style="84" customWidth="1"/>
    <col min="1803" max="1803" width="1.7109375" style="84" customWidth="1"/>
    <col min="1804" max="1804" width="3.85546875" style="84" customWidth="1"/>
    <col min="1805" max="1805" width="15.28515625" style="84" customWidth="1"/>
    <col min="1806" max="1806" width="5" style="84" customWidth="1"/>
    <col min="1807" max="1807" width="4.85546875" style="84" customWidth="1"/>
    <col min="1808" max="1808" width="32.140625" style="84" customWidth="1"/>
    <col min="1809" max="2048" width="9.140625" style="84"/>
    <col min="2049" max="2049" width="5" style="84" customWidth="1"/>
    <col min="2050" max="2050" width="17.5703125" style="84" customWidth="1"/>
    <col min="2051" max="2051" width="0.5703125" style="84" customWidth="1"/>
    <col min="2052" max="2052" width="3.7109375" style="84" customWidth="1"/>
    <col min="2053" max="2053" width="17.42578125" style="84" customWidth="1"/>
    <col min="2054" max="2055" width="1" style="84" customWidth="1"/>
    <col min="2056" max="2056" width="8.42578125" style="84" customWidth="1"/>
    <col min="2057" max="2057" width="10.140625" style="84" customWidth="1"/>
    <col min="2058" max="2058" width="9.28515625" style="84" customWidth="1"/>
    <col min="2059" max="2059" width="1.7109375" style="84" customWidth="1"/>
    <col min="2060" max="2060" width="3.85546875" style="84" customWidth="1"/>
    <col min="2061" max="2061" width="15.28515625" style="84" customWidth="1"/>
    <col min="2062" max="2062" width="5" style="84" customWidth="1"/>
    <col min="2063" max="2063" width="4.85546875" style="84" customWidth="1"/>
    <col min="2064" max="2064" width="32.140625" style="84" customWidth="1"/>
    <col min="2065" max="2304" width="9.140625" style="84"/>
    <col min="2305" max="2305" width="5" style="84" customWidth="1"/>
    <col min="2306" max="2306" width="17.5703125" style="84" customWidth="1"/>
    <col min="2307" max="2307" width="0.5703125" style="84" customWidth="1"/>
    <col min="2308" max="2308" width="3.7109375" style="84" customWidth="1"/>
    <col min="2309" max="2309" width="17.42578125" style="84" customWidth="1"/>
    <col min="2310" max="2311" width="1" style="84" customWidth="1"/>
    <col min="2312" max="2312" width="8.42578125" style="84" customWidth="1"/>
    <col min="2313" max="2313" width="10.140625" style="84" customWidth="1"/>
    <col min="2314" max="2314" width="9.28515625" style="84" customWidth="1"/>
    <col min="2315" max="2315" width="1.7109375" style="84" customWidth="1"/>
    <col min="2316" max="2316" width="3.85546875" style="84" customWidth="1"/>
    <col min="2317" max="2317" width="15.28515625" style="84" customWidth="1"/>
    <col min="2318" max="2318" width="5" style="84" customWidth="1"/>
    <col min="2319" max="2319" width="4.85546875" style="84" customWidth="1"/>
    <col min="2320" max="2320" width="32.140625" style="84" customWidth="1"/>
    <col min="2321" max="2560" width="9.140625" style="84"/>
    <col min="2561" max="2561" width="5" style="84" customWidth="1"/>
    <col min="2562" max="2562" width="17.5703125" style="84" customWidth="1"/>
    <col min="2563" max="2563" width="0.5703125" style="84" customWidth="1"/>
    <col min="2564" max="2564" width="3.7109375" style="84" customWidth="1"/>
    <col min="2565" max="2565" width="17.42578125" style="84" customWidth="1"/>
    <col min="2566" max="2567" width="1" style="84" customWidth="1"/>
    <col min="2568" max="2568" width="8.42578125" style="84" customWidth="1"/>
    <col min="2569" max="2569" width="10.140625" style="84" customWidth="1"/>
    <col min="2570" max="2570" width="9.28515625" style="84" customWidth="1"/>
    <col min="2571" max="2571" width="1.7109375" style="84" customWidth="1"/>
    <col min="2572" max="2572" width="3.85546875" style="84" customWidth="1"/>
    <col min="2573" max="2573" width="15.28515625" style="84" customWidth="1"/>
    <col min="2574" max="2574" width="5" style="84" customWidth="1"/>
    <col min="2575" max="2575" width="4.85546875" style="84" customWidth="1"/>
    <col min="2576" max="2576" width="32.140625" style="84" customWidth="1"/>
    <col min="2577" max="2816" width="9.140625" style="84"/>
    <col min="2817" max="2817" width="5" style="84" customWidth="1"/>
    <col min="2818" max="2818" width="17.5703125" style="84" customWidth="1"/>
    <col min="2819" max="2819" width="0.5703125" style="84" customWidth="1"/>
    <col min="2820" max="2820" width="3.7109375" style="84" customWidth="1"/>
    <col min="2821" max="2821" width="17.42578125" style="84" customWidth="1"/>
    <col min="2822" max="2823" width="1" style="84" customWidth="1"/>
    <col min="2824" max="2824" width="8.42578125" style="84" customWidth="1"/>
    <col min="2825" max="2825" width="10.140625" style="84" customWidth="1"/>
    <col min="2826" max="2826" width="9.28515625" style="84" customWidth="1"/>
    <col min="2827" max="2827" width="1.7109375" style="84" customWidth="1"/>
    <col min="2828" max="2828" width="3.85546875" style="84" customWidth="1"/>
    <col min="2829" max="2829" width="15.28515625" style="84" customWidth="1"/>
    <col min="2830" max="2830" width="5" style="84" customWidth="1"/>
    <col min="2831" max="2831" width="4.85546875" style="84" customWidth="1"/>
    <col min="2832" max="2832" width="32.140625" style="84" customWidth="1"/>
    <col min="2833" max="3072" width="9.140625" style="84"/>
    <col min="3073" max="3073" width="5" style="84" customWidth="1"/>
    <col min="3074" max="3074" width="17.5703125" style="84" customWidth="1"/>
    <col min="3075" max="3075" width="0.5703125" style="84" customWidth="1"/>
    <col min="3076" max="3076" width="3.7109375" style="84" customWidth="1"/>
    <col min="3077" max="3077" width="17.42578125" style="84" customWidth="1"/>
    <col min="3078" max="3079" width="1" style="84" customWidth="1"/>
    <col min="3080" max="3080" width="8.42578125" style="84" customWidth="1"/>
    <col min="3081" max="3081" width="10.140625" style="84" customWidth="1"/>
    <col min="3082" max="3082" width="9.28515625" style="84" customWidth="1"/>
    <col min="3083" max="3083" width="1.7109375" style="84" customWidth="1"/>
    <col min="3084" max="3084" width="3.85546875" style="84" customWidth="1"/>
    <col min="3085" max="3085" width="15.28515625" style="84" customWidth="1"/>
    <col min="3086" max="3086" width="5" style="84" customWidth="1"/>
    <col min="3087" max="3087" width="4.85546875" style="84" customWidth="1"/>
    <col min="3088" max="3088" width="32.140625" style="84" customWidth="1"/>
    <col min="3089" max="3328" width="9.140625" style="84"/>
    <col min="3329" max="3329" width="5" style="84" customWidth="1"/>
    <col min="3330" max="3330" width="17.5703125" style="84" customWidth="1"/>
    <col min="3331" max="3331" width="0.5703125" style="84" customWidth="1"/>
    <col min="3332" max="3332" width="3.7109375" style="84" customWidth="1"/>
    <col min="3333" max="3333" width="17.42578125" style="84" customWidth="1"/>
    <col min="3334" max="3335" width="1" style="84" customWidth="1"/>
    <col min="3336" max="3336" width="8.42578125" style="84" customWidth="1"/>
    <col min="3337" max="3337" width="10.140625" style="84" customWidth="1"/>
    <col min="3338" max="3338" width="9.28515625" style="84" customWidth="1"/>
    <col min="3339" max="3339" width="1.7109375" style="84" customWidth="1"/>
    <col min="3340" max="3340" width="3.85546875" style="84" customWidth="1"/>
    <col min="3341" max="3341" width="15.28515625" style="84" customWidth="1"/>
    <col min="3342" max="3342" width="5" style="84" customWidth="1"/>
    <col min="3343" max="3343" width="4.85546875" style="84" customWidth="1"/>
    <col min="3344" max="3344" width="32.140625" style="84" customWidth="1"/>
    <col min="3345" max="3584" width="9.140625" style="84"/>
    <col min="3585" max="3585" width="5" style="84" customWidth="1"/>
    <col min="3586" max="3586" width="17.5703125" style="84" customWidth="1"/>
    <col min="3587" max="3587" width="0.5703125" style="84" customWidth="1"/>
    <col min="3588" max="3588" width="3.7109375" style="84" customWidth="1"/>
    <col min="3589" max="3589" width="17.42578125" style="84" customWidth="1"/>
    <col min="3590" max="3591" width="1" style="84" customWidth="1"/>
    <col min="3592" max="3592" width="8.42578125" style="84" customWidth="1"/>
    <col min="3593" max="3593" width="10.140625" style="84" customWidth="1"/>
    <col min="3594" max="3594" width="9.28515625" style="84" customWidth="1"/>
    <col min="3595" max="3595" width="1.7109375" style="84" customWidth="1"/>
    <col min="3596" max="3596" width="3.85546875" style="84" customWidth="1"/>
    <col min="3597" max="3597" width="15.28515625" style="84" customWidth="1"/>
    <col min="3598" max="3598" width="5" style="84" customWidth="1"/>
    <col min="3599" max="3599" width="4.85546875" style="84" customWidth="1"/>
    <col min="3600" max="3600" width="32.140625" style="84" customWidth="1"/>
    <col min="3601" max="3840" width="9.140625" style="84"/>
    <col min="3841" max="3841" width="5" style="84" customWidth="1"/>
    <col min="3842" max="3842" width="17.5703125" style="84" customWidth="1"/>
    <col min="3843" max="3843" width="0.5703125" style="84" customWidth="1"/>
    <col min="3844" max="3844" width="3.7109375" style="84" customWidth="1"/>
    <col min="3845" max="3845" width="17.42578125" style="84" customWidth="1"/>
    <col min="3846" max="3847" width="1" style="84" customWidth="1"/>
    <col min="3848" max="3848" width="8.42578125" style="84" customWidth="1"/>
    <col min="3849" max="3849" width="10.140625" style="84" customWidth="1"/>
    <col min="3850" max="3850" width="9.28515625" style="84" customWidth="1"/>
    <col min="3851" max="3851" width="1.7109375" style="84" customWidth="1"/>
    <col min="3852" max="3852" width="3.85546875" style="84" customWidth="1"/>
    <col min="3853" max="3853" width="15.28515625" style="84" customWidth="1"/>
    <col min="3854" max="3854" width="5" style="84" customWidth="1"/>
    <col min="3855" max="3855" width="4.85546875" style="84" customWidth="1"/>
    <col min="3856" max="3856" width="32.140625" style="84" customWidth="1"/>
    <col min="3857" max="4096" width="9.140625" style="84"/>
    <col min="4097" max="4097" width="5" style="84" customWidth="1"/>
    <col min="4098" max="4098" width="17.5703125" style="84" customWidth="1"/>
    <col min="4099" max="4099" width="0.5703125" style="84" customWidth="1"/>
    <col min="4100" max="4100" width="3.7109375" style="84" customWidth="1"/>
    <col min="4101" max="4101" width="17.42578125" style="84" customWidth="1"/>
    <col min="4102" max="4103" width="1" style="84" customWidth="1"/>
    <col min="4104" max="4104" width="8.42578125" style="84" customWidth="1"/>
    <col min="4105" max="4105" width="10.140625" style="84" customWidth="1"/>
    <col min="4106" max="4106" width="9.28515625" style="84" customWidth="1"/>
    <col min="4107" max="4107" width="1.7109375" style="84" customWidth="1"/>
    <col min="4108" max="4108" width="3.85546875" style="84" customWidth="1"/>
    <col min="4109" max="4109" width="15.28515625" style="84" customWidth="1"/>
    <col min="4110" max="4110" width="5" style="84" customWidth="1"/>
    <col min="4111" max="4111" width="4.85546875" style="84" customWidth="1"/>
    <col min="4112" max="4112" width="32.140625" style="84" customWidth="1"/>
    <col min="4113" max="4352" width="9.140625" style="84"/>
    <col min="4353" max="4353" width="5" style="84" customWidth="1"/>
    <col min="4354" max="4354" width="17.5703125" style="84" customWidth="1"/>
    <col min="4355" max="4355" width="0.5703125" style="84" customWidth="1"/>
    <col min="4356" max="4356" width="3.7109375" style="84" customWidth="1"/>
    <col min="4357" max="4357" width="17.42578125" style="84" customWidth="1"/>
    <col min="4358" max="4359" width="1" style="84" customWidth="1"/>
    <col min="4360" max="4360" width="8.42578125" style="84" customWidth="1"/>
    <col min="4361" max="4361" width="10.140625" style="84" customWidth="1"/>
    <col min="4362" max="4362" width="9.28515625" style="84" customWidth="1"/>
    <col min="4363" max="4363" width="1.7109375" style="84" customWidth="1"/>
    <col min="4364" max="4364" width="3.85546875" style="84" customWidth="1"/>
    <col min="4365" max="4365" width="15.28515625" style="84" customWidth="1"/>
    <col min="4366" max="4366" width="5" style="84" customWidth="1"/>
    <col min="4367" max="4367" width="4.85546875" style="84" customWidth="1"/>
    <col min="4368" max="4368" width="32.140625" style="84" customWidth="1"/>
    <col min="4369" max="4608" width="9.140625" style="84"/>
    <col min="4609" max="4609" width="5" style="84" customWidth="1"/>
    <col min="4610" max="4610" width="17.5703125" style="84" customWidth="1"/>
    <col min="4611" max="4611" width="0.5703125" style="84" customWidth="1"/>
    <col min="4612" max="4612" width="3.7109375" style="84" customWidth="1"/>
    <col min="4613" max="4613" width="17.42578125" style="84" customWidth="1"/>
    <col min="4614" max="4615" width="1" style="84" customWidth="1"/>
    <col min="4616" max="4616" width="8.42578125" style="84" customWidth="1"/>
    <col min="4617" max="4617" width="10.140625" style="84" customWidth="1"/>
    <col min="4618" max="4618" width="9.28515625" style="84" customWidth="1"/>
    <col min="4619" max="4619" width="1.7109375" style="84" customWidth="1"/>
    <col min="4620" max="4620" width="3.85546875" style="84" customWidth="1"/>
    <col min="4621" max="4621" width="15.28515625" style="84" customWidth="1"/>
    <col min="4622" max="4622" width="5" style="84" customWidth="1"/>
    <col min="4623" max="4623" width="4.85546875" style="84" customWidth="1"/>
    <col min="4624" max="4624" width="32.140625" style="84" customWidth="1"/>
    <col min="4625" max="4864" width="9.140625" style="84"/>
    <col min="4865" max="4865" width="5" style="84" customWidth="1"/>
    <col min="4866" max="4866" width="17.5703125" style="84" customWidth="1"/>
    <col min="4867" max="4867" width="0.5703125" style="84" customWidth="1"/>
    <col min="4868" max="4868" width="3.7109375" style="84" customWidth="1"/>
    <col min="4869" max="4869" width="17.42578125" style="84" customWidth="1"/>
    <col min="4870" max="4871" width="1" style="84" customWidth="1"/>
    <col min="4872" max="4872" width="8.42578125" style="84" customWidth="1"/>
    <col min="4873" max="4873" width="10.140625" style="84" customWidth="1"/>
    <col min="4874" max="4874" width="9.28515625" style="84" customWidth="1"/>
    <col min="4875" max="4875" width="1.7109375" style="84" customWidth="1"/>
    <col min="4876" max="4876" width="3.85546875" style="84" customWidth="1"/>
    <col min="4877" max="4877" width="15.28515625" style="84" customWidth="1"/>
    <col min="4878" max="4878" width="5" style="84" customWidth="1"/>
    <col min="4879" max="4879" width="4.85546875" style="84" customWidth="1"/>
    <col min="4880" max="4880" width="32.140625" style="84" customWidth="1"/>
    <col min="4881" max="5120" width="9.140625" style="84"/>
    <col min="5121" max="5121" width="5" style="84" customWidth="1"/>
    <col min="5122" max="5122" width="17.5703125" style="84" customWidth="1"/>
    <col min="5123" max="5123" width="0.5703125" style="84" customWidth="1"/>
    <col min="5124" max="5124" width="3.7109375" style="84" customWidth="1"/>
    <col min="5125" max="5125" width="17.42578125" style="84" customWidth="1"/>
    <col min="5126" max="5127" width="1" style="84" customWidth="1"/>
    <col min="5128" max="5128" width="8.42578125" style="84" customWidth="1"/>
    <col min="5129" max="5129" width="10.140625" style="84" customWidth="1"/>
    <col min="5130" max="5130" width="9.28515625" style="84" customWidth="1"/>
    <col min="5131" max="5131" width="1.7109375" style="84" customWidth="1"/>
    <col min="5132" max="5132" width="3.85546875" style="84" customWidth="1"/>
    <col min="5133" max="5133" width="15.28515625" style="84" customWidth="1"/>
    <col min="5134" max="5134" width="5" style="84" customWidth="1"/>
    <col min="5135" max="5135" width="4.85546875" style="84" customWidth="1"/>
    <col min="5136" max="5136" width="32.140625" style="84" customWidth="1"/>
    <col min="5137" max="5376" width="9.140625" style="84"/>
    <col min="5377" max="5377" width="5" style="84" customWidth="1"/>
    <col min="5378" max="5378" width="17.5703125" style="84" customWidth="1"/>
    <col min="5379" max="5379" width="0.5703125" style="84" customWidth="1"/>
    <col min="5380" max="5380" width="3.7109375" style="84" customWidth="1"/>
    <col min="5381" max="5381" width="17.42578125" style="84" customWidth="1"/>
    <col min="5382" max="5383" width="1" style="84" customWidth="1"/>
    <col min="5384" max="5384" width="8.42578125" style="84" customWidth="1"/>
    <col min="5385" max="5385" width="10.140625" style="84" customWidth="1"/>
    <col min="5386" max="5386" width="9.28515625" style="84" customWidth="1"/>
    <col min="5387" max="5387" width="1.7109375" style="84" customWidth="1"/>
    <col min="5388" max="5388" width="3.85546875" style="84" customWidth="1"/>
    <col min="5389" max="5389" width="15.28515625" style="84" customWidth="1"/>
    <col min="5390" max="5390" width="5" style="84" customWidth="1"/>
    <col min="5391" max="5391" width="4.85546875" style="84" customWidth="1"/>
    <col min="5392" max="5392" width="32.140625" style="84" customWidth="1"/>
    <col min="5393" max="5632" width="9.140625" style="84"/>
    <col min="5633" max="5633" width="5" style="84" customWidth="1"/>
    <col min="5634" max="5634" width="17.5703125" style="84" customWidth="1"/>
    <col min="5635" max="5635" width="0.5703125" style="84" customWidth="1"/>
    <col min="5636" max="5636" width="3.7109375" style="84" customWidth="1"/>
    <col min="5637" max="5637" width="17.42578125" style="84" customWidth="1"/>
    <col min="5638" max="5639" width="1" style="84" customWidth="1"/>
    <col min="5640" max="5640" width="8.42578125" style="84" customWidth="1"/>
    <col min="5641" max="5641" width="10.140625" style="84" customWidth="1"/>
    <col min="5642" max="5642" width="9.28515625" style="84" customWidth="1"/>
    <col min="5643" max="5643" width="1.7109375" style="84" customWidth="1"/>
    <col min="5644" max="5644" width="3.85546875" style="84" customWidth="1"/>
    <col min="5645" max="5645" width="15.28515625" style="84" customWidth="1"/>
    <col min="5646" max="5646" width="5" style="84" customWidth="1"/>
    <col min="5647" max="5647" width="4.85546875" style="84" customWidth="1"/>
    <col min="5648" max="5648" width="32.140625" style="84" customWidth="1"/>
    <col min="5649" max="5888" width="9.140625" style="84"/>
    <col min="5889" max="5889" width="5" style="84" customWidth="1"/>
    <col min="5890" max="5890" width="17.5703125" style="84" customWidth="1"/>
    <col min="5891" max="5891" width="0.5703125" style="84" customWidth="1"/>
    <col min="5892" max="5892" width="3.7109375" style="84" customWidth="1"/>
    <col min="5893" max="5893" width="17.42578125" style="84" customWidth="1"/>
    <col min="5894" max="5895" width="1" style="84" customWidth="1"/>
    <col min="5896" max="5896" width="8.42578125" style="84" customWidth="1"/>
    <col min="5897" max="5897" width="10.140625" style="84" customWidth="1"/>
    <col min="5898" max="5898" width="9.28515625" style="84" customWidth="1"/>
    <col min="5899" max="5899" width="1.7109375" style="84" customWidth="1"/>
    <col min="5900" max="5900" width="3.85546875" style="84" customWidth="1"/>
    <col min="5901" max="5901" width="15.28515625" style="84" customWidth="1"/>
    <col min="5902" max="5902" width="5" style="84" customWidth="1"/>
    <col min="5903" max="5903" width="4.85546875" style="84" customWidth="1"/>
    <col min="5904" max="5904" width="32.140625" style="84" customWidth="1"/>
    <col min="5905" max="6144" width="9.140625" style="84"/>
    <col min="6145" max="6145" width="5" style="84" customWidth="1"/>
    <col min="6146" max="6146" width="17.5703125" style="84" customWidth="1"/>
    <col min="6147" max="6147" width="0.5703125" style="84" customWidth="1"/>
    <col min="6148" max="6148" width="3.7109375" style="84" customWidth="1"/>
    <col min="6149" max="6149" width="17.42578125" style="84" customWidth="1"/>
    <col min="6150" max="6151" width="1" style="84" customWidth="1"/>
    <col min="6152" max="6152" width="8.42578125" style="84" customWidth="1"/>
    <col min="6153" max="6153" width="10.140625" style="84" customWidth="1"/>
    <col min="6154" max="6154" width="9.28515625" style="84" customWidth="1"/>
    <col min="6155" max="6155" width="1.7109375" style="84" customWidth="1"/>
    <col min="6156" max="6156" width="3.85546875" style="84" customWidth="1"/>
    <col min="6157" max="6157" width="15.28515625" style="84" customWidth="1"/>
    <col min="6158" max="6158" width="5" style="84" customWidth="1"/>
    <col min="6159" max="6159" width="4.85546875" style="84" customWidth="1"/>
    <col min="6160" max="6160" width="32.140625" style="84" customWidth="1"/>
    <col min="6161" max="6400" width="9.140625" style="84"/>
    <col min="6401" max="6401" width="5" style="84" customWidth="1"/>
    <col min="6402" max="6402" width="17.5703125" style="84" customWidth="1"/>
    <col min="6403" max="6403" width="0.5703125" style="84" customWidth="1"/>
    <col min="6404" max="6404" width="3.7109375" style="84" customWidth="1"/>
    <col min="6405" max="6405" width="17.42578125" style="84" customWidth="1"/>
    <col min="6406" max="6407" width="1" style="84" customWidth="1"/>
    <col min="6408" max="6408" width="8.42578125" style="84" customWidth="1"/>
    <col min="6409" max="6409" width="10.140625" style="84" customWidth="1"/>
    <col min="6410" max="6410" width="9.28515625" style="84" customWidth="1"/>
    <col min="6411" max="6411" width="1.7109375" style="84" customWidth="1"/>
    <col min="6412" max="6412" width="3.85546875" style="84" customWidth="1"/>
    <col min="6413" max="6413" width="15.28515625" style="84" customWidth="1"/>
    <col min="6414" max="6414" width="5" style="84" customWidth="1"/>
    <col min="6415" max="6415" width="4.85546875" style="84" customWidth="1"/>
    <col min="6416" max="6416" width="32.140625" style="84" customWidth="1"/>
    <col min="6417" max="6656" width="9.140625" style="84"/>
    <col min="6657" max="6657" width="5" style="84" customWidth="1"/>
    <col min="6658" max="6658" width="17.5703125" style="84" customWidth="1"/>
    <col min="6659" max="6659" width="0.5703125" style="84" customWidth="1"/>
    <col min="6660" max="6660" width="3.7109375" style="84" customWidth="1"/>
    <col min="6661" max="6661" width="17.42578125" style="84" customWidth="1"/>
    <col min="6662" max="6663" width="1" style="84" customWidth="1"/>
    <col min="6664" max="6664" width="8.42578125" style="84" customWidth="1"/>
    <col min="6665" max="6665" width="10.140625" style="84" customWidth="1"/>
    <col min="6666" max="6666" width="9.28515625" style="84" customWidth="1"/>
    <col min="6667" max="6667" width="1.7109375" style="84" customWidth="1"/>
    <col min="6668" max="6668" width="3.85546875" style="84" customWidth="1"/>
    <col min="6669" max="6669" width="15.28515625" style="84" customWidth="1"/>
    <col min="6670" max="6670" width="5" style="84" customWidth="1"/>
    <col min="6671" max="6671" width="4.85546875" style="84" customWidth="1"/>
    <col min="6672" max="6672" width="32.140625" style="84" customWidth="1"/>
    <col min="6673" max="6912" width="9.140625" style="84"/>
    <col min="6913" max="6913" width="5" style="84" customWidth="1"/>
    <col min="6914" max="6914" width="17.5703125" style="84" customWidth="1"/>
    <col min="6915" max="6915" width="0.5703125" style="84" customWidth="1"/>
    <col min="6916" max="6916" width="3.7109375" style="84" customWidth="1"/>
    <col min="6917" max="6917" width="17.42578125" style="84" customWidth="1"/>
    <col min="6918" max="6919" width="1" style="84" customWidth="1"/>
    <col min="6920" max="6920" width="8.42578125" style="84" customWidth="1"/>
    <col min="6921" max="6921" width="10.140625" style="84" customWidth="1"/>
    <col min="6922" max="6922" width="9.28515625" style="84" customWidth="1"/>
    <col min="6923" max="6923" width="1.7109375" style="84" customWidth="1"/>
    <col min="6924" max="6924" width="3.85546875" style="84" customWidth="1"/>
    <col min="6925" max="6925" width="15.28515625" style="84" customWidth="1"/>
    <col min="6926" max="6926" width="5" style="84" customWidth="1"/>
    <col min="6927" max="6927" width="4.85546875" style="84" customWidth="1"/>
    <col min="6928" max="6928" width="32.140625" style="84" customWidth="1"/>
    <col min="6929" max="7168" width="9.140625" style="84"/>
    <col min="7169" max="7169" width="5" style="84" customWidth="1"/>
    <col min="7170" max="7170" width="17.5703125" style="84" customWidth="1"/>
    <col min="7171" max="7171" width="0.5703125" style="84" customWidth="1"/>
    <col min="7172" max="7172" width="3.7109375" style="84" customWidth="1"/>
    <col min="7173" max="7173" width="17.42578125" style="84" customWidth="1"/>
    <col min="7174" max="7175" width="1" style="84" customWidth="1"/>
    <col min="7176" max="7176" width="8.42578125" style="84" customWidth="1"/>
    <col min="7177" max="7177" width="10.140625" style="84" customWidth="1"/>
    <col min="7178" max="7178" width="9.28515625" style="84" customWidth="1"/>
    <col min="7179" max="7179" width="1.7109375" style="84" customWidth="1"/>
    <col min="7180" max="7180" width="3.85546875" style="84" customWidth="1"/>
    <col min="7181" max="7181" width="15.28515625" style="84" customWidth="1"/>
    <col min="7182" max="7182" width="5" style="84" customWidth="1"/>
    <col min="7183" max="7183" width="4.85546875" style="84" customWidth="1"/>
    <col min="7184" max="7184" width="32.140625" style="84" customWidth="1"/>
    <col min="7185" max="7424" width="9.140625" style="84"/>
    <col min="7425" max="7425" width="5" style="84" customWidth="1"/>
    <col min="7426" max="7426" width="17.5703125" style="84" customWidth="1"/>
    <col min="7427" max="7427" width="0.5703125" style="84" customWidth="1"/>
    <col min="7428" max="7428" width="3.7109375" style="84" customWidth="1"/>
    <col min="7429" max="7429" width="17.42578125" style="84" customWidth="1"/>
    <col min="7430" max="7431" width="1" style="84" customWidth="1"/>
    <col min="7432" max="7432" width="8.42578125" style="84" customWidth="1"/>
    <col min="7433" max="7433" width="10.140625" style="84" customWidth="1"/>
    <col min="7434" max="7434" width="9.28515625" style="84" customWidth="1"/>
    <col min="7435" max="7435" width="1.7109375" style="84" customWidth="1"/>
    <col min="7436" max="7436" width="3.85546875" style="84" customWidth="1"/>
    <col min="7437" max="7437" width="15.28515625" style="84" customWidth="1"/>
    <col min="7438" max="7438" width="5" style="84" customWidth="1"/>
    <col min="7439" max="7439" width="4.85546875" style="84" customWidth="1"/>
    <col min="7440" max="7440" width="32.140625" style="84" customWidth="1"/>
    <col min="7441" max="7680" width="9.140625" style="84"/>
    <col min="7681" max="7681" width="5" style="84" customWidth="1"/>
    <col min="7682" max="7682" width="17.5703125" style="84" customWidth="1"/>
    <col min="7683" max="7683" width="0.5703125" style="84" customWidth="1"/>
    <col min="7684" max="7684" width="3.7109375" style="84" customWidth="1"/>
    <col min="7685" max="7685" width="17.42578125" style="84" customWidth="1"/>
    <col min="7686" max="7687" width="1" style="84" customWidth="1"/>
    <col min="7688" max="7688" width="8.42578125" style="84" customWidth="1"/>
    <col min="7689" max="7689" width="10.140625" style="84" customWidth="1"/>
    <col min="7690" max="7690" width="9.28515625" style="84" customWidth="1"/>
    <col min="7691" max="7691" width="1.7109375" style="84" customWidth="1"/>
    <col min="7692" max="7692" width="3.85546875" style="84" customWidth="1"/>
    <col min="7693" max="7693" width="15.28515625" style="84" customWidth="1"/>
    <col min="7694" max="7694" width="5" style="84" customWidth="1"/>
    <col min="7695" max="7695" width="4.85546875" style="84" customWidth="1"/>
    <col min="7696" max="7696" width="32.140625" style="84" customWidth="1"/>
    <col min="7697" max="7936" width="9.140625" style="84"/>
    <col min="7937" max="7937" width="5" style="84" customWidth="1"/>
    <col min="7938" max="7938" width="17.5703125" style="84" customWidth="1"/>
    <col min="7939" max="7939" width="0.5703125" style="84" customWidth="1"/>
    <col min="7940" max="7940" width="3.7109375" style="84" customWidth="1"/>
    <col min="7941" max="7941" width="17.42578125" style="84" customWidth="1"/>
    <col min="7942" max="7943" width="1" style="84" customWidth="1"/>
    <col min="7944" max="7944" width="8.42578125" style="84" customWidth="1"/>
    <col min="7945" max="7945" width="10.140625" style="84" customWidth="1"/>
    <col min="7946" max="7946" width="9.28515625" style="84" customWidth="1"/>
    <col min="7947" max="7947" width="1.7109375" style="84" customWidth="1"/>
    <col min="7948" max="7948" width="3.85546875" style="84" customWidth="1"/>
    <col min="7949" max="7949" width="15.28515625" style="84" customWidth="1"/>
    <col min="7950" max="7950" width="5" style="84" customWidth="1"/>
    <col min="7951" max="7951" width="4.85546875" style="84" customWidth="1"/>
    <col min="7952" max="7952" width="32.140625" style="84" customWidth="1"/>
    <col min="7953" max="8192" width="9.140625" style="84"/>
    <col min="8193" max="8193" width="5" style="84" customWidth="1"/>
    <col min="8194" max="8194" width="17.5703125" style="84" customWidth="1"/>
    <col min="8195" max="8195" width="0.5703125" style="84" customWidth="1"/>
    <col min="8196" max="8196" width="3.7109375" style="84" customWidth="1"/>
    <col min="8197" max="8197" width="17.42578125" style="84" customWidth="1"/>
    <col min="8198" max="8199" width="1" style="84" customWidth="1"/>
    <col min="8200" max="8200" width="8.42578125" style="84" customWidth="1"/>
    <col min="8201" max="8201" width="10.140625" style="84" customWidth="1"/>
    <col min="8202" max="8202" width="9.28515625" style="84" customWidth="1"/>
    <col min="8203" max="8203" width="1.7109375" style="84" customWidth="1"/>
    <col min="8204" max="8204" width="3.85546875" style="84" customWidth="1"/>
    <col min="8205" max="8205" width="15.28515625" style="84" customWidth="1"/>
    <col min="8206" max="8206" width="5" style="84" customWidth="1"/>
    <col min="8207" max="8207" width="4.85546875" style="84" customWidth="1"/>
    <col min="8208" max="8208" width="32.140625" style="84" customWidth="1"/>
    <col min="8209" max="8448" width="9.140625" style="84"/>
    <col min="8449" max="8449" width="5" style="84" customWidth="1"/>
    <col min="8450" max="8450" width="17.5703125" style="84" customWidth="1"/>
    <col min="8451" max="8451" width="0.5703125" style="84" customWidth="1"/>
    <col min="8452" max="8452" width="3.7109375" style="84" customWidth="1"/>
    <col min="8453" max="8453" width="17.42578125" style="84" customWidth="1"/>
    <col min="8454" max="8455" width="1" style="84" customWidth="1"/>
    <col min="8456" max="8456" width="8.42578125" style="84" customWidth="1"/>
    <col min="8457" max="8457" width="10.140625" style="84" customWidth="1"/>
    <col min="8458" max="8458" width="9.28515625" style="84" customWidth="1"/>
    <col min="8459" max="8459" width="1.7109375" style="84" customWidth="1"/>
    <col min="8460" max="8460" width="3.85546875" style="84" customWidth="1"/>
    <col min="8461" max="8461" width="15.28515625" style="84" customWidth="1"/>
    <col min="8462" max="8462" width="5" style="84" customWidth="1"/>
    <col min="8463" max="8463" width="4.85546875" style="84" customWidth="1"/>
    <col min="8464" max="8464" width="32.140625" style="84" customWidth="1"/>
    <col min="8465" max="8704" width="9.140625" style="84"/>
    <col min="8705" max="8705" width="5" style="84" customWidth="1"/>
    <col min="8706" max="8706" width="17.5703125" style="84" customWidth="1"/>
    <col min="8707" max="8707" width="0.5703125" style="84" customWidth="1"/>
    <col min="8708" max="8708" width="3.7109375" style="84" customWidth="1"/>
    <col min="8709" max="8709" width="17.42578125" style="84" customWidth="1"/>
    <col min="8710" max="8711" width="1" style="84" customWidth="1"/>
    <col min="8712" max="8712" width="8.42578125" style="84" customWidth="1"/>
    <col min="8713" max="8713" width="10.140625" style="84" customWidth="1"/>
    <col min="8714" max="8714" width="9.28515625" style="84" customWidth="1"/>
    <col min="8715" max="8715" width="1.7109375" style="84" customWidth="1"/>
    <col min="8716" max="8716" width="3.85546875" style="84" customWidth="1"/>
    <col min="8717" max="8717" width="15.28515625" style="84" customWidth="1"/>
    <col min="8718" max="8718" width="5" style="84" customWidth="1"/>
    <col min="8719" max="8719" width="4.85546875" style="84" customWidth="1"/>
    <col min="8720" max="8720" width="32.140625" style="84" customWidth="1"/>
    <col min="8721" max="8960" width="9.140625" style="84"/>
    <col min="8961" max="8961" width="5" style="84" customWidth="1"/>
    <col min="8962" max="8962" width="17.5703125" style="84" customWidth="1"/>
    <col min="8963" max="8963" width="0.5703125" style="84" customWidth="1"/>
    <col min="8964" max="8964" width="3.7109375" style="84" customWidth="1"/>
    <col min="8965" max="8965" width="17.42578125" style="84" customWidth="1"/>
    <col min="8966" max="8967" width="1" style="84" customWidth="1"/>
    <col min="8968" max="8968" width="8.42578125" style="84" customWidth="1"/>
    <col min="8969" max="8969" width="10.140625" style="84" customWidth="1"/>
    <col min="8970" max="8970" width="9.28515625" style="84" customWidth="1"/>
    <col min="8971" max="8971" width="1.7109375" style="84" customWidth="1"/>
    <col min="8972" max="8972" width="3.85546875" style="84" customWidth="1"/>
    <col min="8973" max="8973" width="15.28515625" style="84" customWidth="1"/>
    <col min="8974" max="8974" width="5" style="84" customWidth="1"/>
    <col min="8975" max="8975" width="4.85546875" style="84" customWidth="1"/>
    <col min="8976" max="8976" width="32.140625" style="84" customWidth="1"/>
    <col min="8977" max="9216" width="9.140625" style="84"/>
    <col min="9217" max="9217" width="5" style="84" customWidth="1"/>
    <col min="9218" max="9218" width="17.5703125" style="84" customWidth="1"/>
    <col min="9219" max="9219" width="0.5703125" style="84" customWidth="1"/>
    <col min="9220" max="9220" width="3.7109375" style="84" customWidth="1"/>
    <col min="9221" max="9221" width="17.42578125" style="84" customWidth="1"/>
    <col min="9222" max="9223" width="1" style="84" customWidth="1"/>
    <col min="9224" max="9224" width="8.42578125" style="84" customWidth="1"/>
    <col min="9225" max="9225" width="10.140625" style="84" customWidth="1"/>
    <col min="9226" max="9226" width="9.28515625" style="84" customWidth="1"/>
    <col min="9227" max="9227" width="1.7109375" style="84" customWidth="1"/>
    <col min="9228" max="9228" width="3.85546875" style="84" customWidth="1"/>
    <col min="9229" max="9229" width="15.28515625" style="84" customWidth="1"/>
    <col min="9230" max="9230" width="5" style="84" customWidth="1"/>
    <col min="9231" max="9231" width="4.85546875" style="84" customWidth="1"/>
    <col min="9232" max="9232" width="32.140625" style="84" customWidth="1"/>
    <col min="9233" max="9472" width="9.140625" style="84"/>
    <col min="9473" max="9473" width="5" style="84" customWidth="1"/>
    <col min="9474" max="9474" width="17.5703125" style="84" customWidth="1"/>
    <col min="9475" max="9475" width="0.5703125" style="84" customWidth="1"/>
    <col min="9476" max="9476" width="3.7109375" style="84" customWidth="1"/>
    <col min="9477" max="9477" width="17.42578125" style="84" customWidth="1"/>
    <col min="9478" max="9479" width="1" style="84" customWidth="1"/>
    <col min="9480" max="9480" width="8.42578125" style="84" customWidth="1"/>
    <col min="9481" max="9481" width="10.140625" style="84" customWidth="1"/>
    <col min="9482" max="9482" width="9.28515625" style="84" customWidth="1"/>
    <col min="9483" max="9483" width="1.7109375" style="84" customWidth="1"/>
    <col min="9484" max="9484" width="3.85546875" style="84" customWidth="1"/>
    <col min="9485" max="9485" width="15.28515625" style="84" customWidth="1"/>
    <col min="9486" max="9486" width="5" style="84" customWidth="1"/>
    <col min="9487" max="9487" width="4.85546875" style="84" customWidth="1"/>
    <col min="9488" max="9488" width="32.140625" style="84" customWidth="1"/>
    <col min="9489" max="9728" width="9.140625" style="84"/>
    <col min="9729" max="9729" width="5" style="84" customWidth="1"/>
    <col min="9730" max="9730" width="17.5703125" style="84" customWidth="1"/>
    <col min="9731" max="9731" width="0.5703125" style="84" customWidth="1"/>
    <col min="9732" max="9732" width="3.7109375" style="84" customWidth="1"/>
    <col min="9733" max="9733" width="17.42578125" style="84" customWidth="1"/>
    <col min="9734" max="9735" width="1" style="84" customWidth="1"/>
    <col min="9736" max="9736" width="8.42578125" style="84" customWidth="1"/>
    <col min="9737" max="9737" width="10.140625" style="84" customWidth="1"/>
    <col min="9738" max="9738" width="9.28515625" style="84" customWidth="1"/>
    <col min="9739" max="9739" width="1.7109375" style="84" customWidth="1"/>
    <col min="9740" max="9740" width="3.85546875" style="84" customWidth="1"/>
    <col min="9741" max="9741" width="15.28515625" style="84" customWidth="1"/>
    <col min="9742" max="9742" width="5" style="84" customWidth="1"/>
    <col min="9743" max="9743" width="4.85546875" style="84" customWidth="1"/>
    <col min="9744" max="9744" width="32.140625" style="84" customWidth="1"/>
    <col min="9745" max="9984" width="9.140625" style="84"/>
    <col min="9985" max="9985" width="5" style="84" customWidth="1"/>
    <col min="9986" max="9986" width="17.5703125" style="84" customWidth="1"/>
    <col min="9987" max="9987" width="0.5703125" style="84" customWidth="1"/>
    <col min="9988" max="9988" width="3.7109375" style="84" customWidth="1"/>
    <col min="9989" max="9989" width="17.42578125" style="84" customWidth="1"/>
    <col min="9990" max="9991" width="1" style="84" customWidth="1"/>
    <col min="9992" max="9992" width="8.42578125" style="84" customWidth="1"/>
    <col min="9993" max="9993" width="10.140625" style="84" customWidth="1"/>
    <col min="9994" max="9994" width="9.28515625" style="84" customWidth="1"/>
    <col min="9995" max="9995" width="1.7109375" style="84" customWidth="1"/>
    <col min="9996" max="9996" width="3.85546875" style="84" customWidth="1"/>
    <col min="9997" max="9997" width="15.28515625" style="84" customWidth="1"/>
    <col min="9998" max="9998" width="5" style="84" customWidth="1"/>
    <col min="9999" max="9999" width="4.85546875" style="84" customWidth="1"/>
    <col min="10000" max="10000" width="32.140625" style="84" customWidth="1"/>
    <col min="10001" max="10240" width="9.140625" style="84"/>
    <col min="10241" max="10241" width="5" style="84" customWidth="1"/>
    <col min="10242" max="10242" width="17.5703125" style="84" customWidth="1"/>
    <col min="10243" max="10243" width="0.5703125" style="84" customWidth="1"/>
    <col min="10244" max="10244" width="3.7109375" style="84" customWidth="1"/>
    <col min="10245" max="10245" width="17.42578125" style="84" customWidth="1"/>
    <col min="10246" max="10247" width="1" style="84" customWidth="1"/>
    <col min="10248" max="10248" width="8.42578125" style="84" customWidth="1"/>
    <col min="10249" max="10249" width="10.140625" style="84" customWidth="1"/>
    <col min="10250" max="10250" width="9.28515625" style="84" customWidth="1"/>
    <col min="10251" max="10251" width="1.7109375" style="84" customWidth="1"/>
    <col min="10252" max="10252" width="3.85546875" style="84" customWidth="1"/>
    <col min="10253" max="10253" width="15.28515625" style="84" customWidth="1"/>
    <col min="10254" max="10254" width="5" style="84" customWidth="1"/>
    <col min="10255" max="10255" width="4.85546875" style="84" customWidth="1"/>
    <col min="10256" max="10256" width="32.140625" style="84" customWidth="1"/>
    <col min="10257" max="10496" width="9.140625" style="84"/>
    <col min="10497" max="10497" width="5" style="84" customWidth="1"/>
    <col min="10498" max="10498" width="17.5703125" style="84" customWidth="1"/>
    <col min="10499" max="10499" width="0.5703125" style="84" customWidth="1"/>
    <col min="10500" max="10500" width="3.7109375" style="84" customWidth="1"/>
    <col min="10501" max="10501" width="17.42578125" style="84" customWidth="1"/>
    <col min="10502" max="10503" width="1" style="84" customWidth="1"/>
    <col min="10504" max="10504" width="8.42578125" style="84" customWidth="1"/>
    <col min="10505" max="10505" width="10.140625" style="84" customWidth="1"/>
    <col min="10506" max="10506" width="9.28515625" style="84" customWidth="1"/>
    <col min="10507" max="10507" width="1.7109375" style="84" customWidth="1"/>
    <col min="10508" max="10508" width="3.85546875" style="84" customWidth="1"/>
    <col min="10509" max="10509" width="15.28515625" style="84" customWidth="1"/>
    <col min="10510" max="10510" width="5" style="84" customWidth="1"/>
    <col min="10511" max="10511" width="4.85546875" style="84" customWidth="1"/>
    <col min="10512" max="10512" width="32.140625" style="84" customWidth="1"/>
    <col min="10513" max="10752" width="9.140625" style="84"/>
    <col min="10753" max="10753" width="5" style="84" customWidth="1"/>
    <col min="10754" max="10754" width="17.5703125" style="84" customWidth="1"/>
    <col min="10755" max="10755" width="0.5703125" style="84" customWidth="1"/>
    <col min="10756" max="10756" width="3.7109375" style="84" customWidth="1"/>
    <col min="10757" max="10757" width="17.42578125" style="84" customWidth="1"/>
    <col min="10758" max="10759" width="1" style="84" customWidth="1"/>
    <col min="10760" max="10760" width="8.42578125" style="84" customWidth="1"/>
    <col min="10761" max="10761" width="10.140625" style="84" customWidth="1"/>
    <col min="10762" max="10762" width="9.28515625" style="84" customWidth="1"/>
    <col min="10763" max="10763" width="1.7109375" style="84" customWidth="1"/>
    <col min="10764" max="10764" width="3.85546875" style="84" customWidth="1"/>
    <col min="10765" max="10765" width="15.28515625" style="84" customWidth="1"/>
    <col min="10766" max="10766" width="5" style="84" customWidth="1"/>
    <col min="10767" max="10767" width="4.85546875" style="84" customWidth="1"/>
    <col min="10768" max="10768" width="32.140625" style="84" customWidth="1"/>
    <col min="10769" max="11008" width="9.140625" style="84"/>
    <col min="11009" max="11009" width="5" style="84" customWidth="1"/>
    <col min="11010" max="11010" width="17.5703125" style="84" customWidth="1"/>
    <col min="11011" max="11011" width="0.5703125" style="84" customWidth="1"/>
    <col min="11012" max="11012" width="3.7109375" style="84" customWidth="1"/>
    <col min="11013" max="11013" width="17.42578125" style="84" customWidth="1"/>
    <col min="11014" max="11015" width="1" style="84" customWidth="1"/>
    <col min="11016" max="11016" width="8.42578125" style="84" customWidth="1"/>
    <col min="11017" max="11017" width="10.140625" style="84" customWidth="1"/>
    <col min="11018" max="11018" width="9.28515625" style="84" customWidth="1"/>
    <col min="11019" max="11019" width="1.7109375" style="84" customWidth="1"/>
    <col min="11020" max="11020" width="3.85546875" style="84" customWidth="1"/>
    <col min="11021" max="11021" width="15.28515625" style="84" customWidth="1"/>
    <col min="11022" max="11022" width="5" style="84" customWidth="1"/>
    <col min="11023" max="11023" width="4.85546875" style="84" customWidth="1"/>
    <col min="11024" max="11024" width="32.140625" style="84" customWidth="1"/>
    <col min="11025" max="11264" width="9.140625" style="84"/>
    <col min="11265" max="11265" width="5" style="84" customWidth="1"/>
    <col min="11266" max="11266" width="17.5703125" style="84" customWidth="1"/>
    <col min="11267" max="11267" width="0.5703125" style="84" customWidth="1"/>
    <col min="11268" max="11268" width="3.7109375" style="84" customWidth="1"/>
    <col min="11269" max="11269" width="17.42578125" style="84" customWidth="1"/>
    <col min="11270" max="11271" width="1" style="84" customWidth="1"/>
    <col min="11272" max="11272" width="8.42578125" style="84" customWidth="1"/>
    <col min="11273" max="11273" width="10.140625" style="84" customWidth="1"/>
    <col min="11274" max="11274" width="9.28515625" style="84" customWidth="1"/>
    <col min="11275" max="11275" width="1.7109375" style="84" customWidth="1"/>
    <col min="11276" max="11276" width="3.85546875" style="84" customWidth="1"/>
    <col min="11277" max="11277" width="15.28515625" style="84" customWidth="1"/>
    <col min="11278" max="11278" width="5" style="84" customWidth="1"/>
    <col min="11279" max="11279" width="4.85546875" style="84" customWidth="1"/>
    <col min="11280" max="11280" width="32.140625" style="84" customWidth="1"/>
    <col min="11281" max="11520" width="9.140625" style="84"/>
    <col min="11521" max="11521" width="5" style="84" customWidth="1"/>
    <col min="11522" max="11522" width="17.5703125" style="84" customWidth="1"/>
    <col min="11523" max="11523" width="0.5703125" style="84" customWidth="1"/>
    <col min="11524" max="11524" width="3.7109375" style="84" customWidth="1"/>
    <col min="11525" max="11525" width="17.42578125" style="84" customWidth="1"/>
    <col min="11526" max="11527" width="1" style="84" customWidth="1"/>
    <col min="11528" max="11528" width="8.42578125" style="84" customWidth="1"/>
    <col min="11529" max="11529" width="10.140625" style="84" customWidth="1"/>
    <col min="11530" max="11530" width="9.28515625" style="84" customWidth="1"/>
    <col min="11531" max="11531" width="1.7109375" style="84" customWidth="1"/>
    <col min="11532" max="11532" width="3.85546875" style="84" customWidth="1"/>
    <col min="11533" max="11533" width="15.28515625" style="84" customWidth="1"/>
    <col min="11534" max="11534" width="5" style="84" customWidth="1"/>
    <col min="11535" max="11535" width="4.85546875" style="84" customWidth="1"/>
    <col min="11536" max="11536" width="32.140625" style="84" customWidth="1"/>
    <col min="11537" max="11776" width="9.140625" style="84"/>
    <col min="11777" max="11777" width="5" style="84" customWidth="1"/>
    <col min="11778" max="11778" width="17.5703125" style="84" customWidth="1"/>
    <col min="11779" max="11779" width="0.5703125" style="84" customWidth="1"/>
    <col min="11780" max="11780" width="3.7109375" style="84" customWidth="1"/>
    <col min="11781" max="11781" width="17.42578125" style="84" customWidth="1"/>
    <col min="11782" max="11783" width="1" style="84" customWidth="1"/>
    <col min="11784" max="11784" width="8.42578125" style="84" customWidth="1"/>
    <col min="11785" max="11785" width="10.140625" style="84" customWidth="1"/>
    <col min="11786" max="11786" width="9.28515625" style="84" customWidth="1"/>
    <col min="11787" max="11787" width="1.7109375" style="84" customWidth="1"/>
    <col min="11788" max="11788" width="3.85546875" style="84" customWidth="1"/>
    <col min="11789" max="11789" width="15.28515625" style="84" customWidth="1"/>
    <col min="11790" max="11790" width="5" style="84" customWidth="1"/>
    <col min="11791" max="11791" width="4.85546875" style="84" customWidth="1"/>
    <col min="11792" max="11792" width="32.140625" style="84" customWidth="1"/>
    <col min="11793" max="12032" width="9.140625" style="84"/>
    <col min="12033" max="12033" width="5" style="84" customWidth="1"/>
    <col min="12034" max="12034" width="17.5703125" style="84" customWidth="1"/>
    <col min="12035" max="12035" width="0.5703125" style="84" customWidth="1"/>
    <col min="12036" max="12036" width="3.7109375" style="84" customWidth="1"/>
    <col min="12037" max="12037" width="17.42578125" style="84" customWidth="1"/>
    <col min="12038" max="12039" width="1" style="84" customWidth="1"/>
    <col min="12040" max="12040" width="8.42578125" style="84" customWidth="1"/>
    <col min="12041" max="12041" width="10.140625" style="84" customWidth="1"/>
    <col min="12042" max="12042" width="9.28515625" style="84" customWidth="1"/>
    <col min="12043" max="12043" width="1.7109375" style="84" customWidth="1"/>
    <col min="12044" max="12044" width="3.85546875" style="84" customWidth="1"/>
    <col min="12045" max="12045" width="15.28515625" style="84" customWidth="1"/>
    <col min="12046" max="12046" width="5" style="84" customWidth="1"/>
    <col min="12047" max="12047" width="4.85546875" style="84" customWidth="1"/>
    <col min="12048" max="12048" width="32.140625" style="84" customWidth="1"/>
    <col min="12049" max="12288" width="9.140625" style="84"/>
    <col min="12289" max="12289" width="5" style="84" customWidth="1"/>
    <col min="12290" max="12290" width="17.5703125" style="84" customWidth="1"/>
    <col min="12291" max="12291" width="0.5703125" style="84" customWidth="1"/>
    <col min="12292" max="12292" width="3.7109375" style="84" customWidth="1"/>
    <col min="12293" max="12293" width="17.42578125" style="84" customWidth="1"/>
    <col min="12294" max="12295" width="1" style="84" customWidth="1"/>
    <col min="12296" max="12296" width="8.42578125" style="84" customWidth="1"/>
    <col min="12297" max="12297" width="10.140625" style="84" customWidth="1"/>
    <col min="12298" max="12298" width="9.28515625" style="84" customWidth="1"/>
    <col min="12299" max="12299" width="1.7109375" style="84" customWidth="1"/>
    <col min="12300" max="12300" width="3.85546875" style="84" customWidth="1"/>
    <col min="12301" max="12301" width="15.28515625" style="84" customWidth="1"/>
    <col min="12302" max="12302" width="5" style="84" customWidth="1"/>
    <col min="12303" max="12303" width="4.85546875" style="84" customWidth="1"/>
    <col min="12304" max="12304" width="32.140625" style="84" customWidth="1"/>
    <col min="12305" max="12544" width="9.140625" style="84"/>
    <col min="12545" max="12545" width="5" style="84" customWidth="1"/>
    <col min="12546" max="12546" width="17.5703125" style="84" customWidth="1"/>
    <col min="12547" max="12547" width="0.5703125" style="84" customWidth="1"/>
    <col min="12548" max="12548" width="3.7109375" style="84" customWidth="1"/>
    <col min="12549" max="12549" width="17.42578125" style="84" customWidth="1"/>
    <col min="12550" max="12551" width="1" style="84" customWidth="1"/>
    <col min="12552" max="12552" width="8.42578125" style="84" customWidth="1"/>
    <col min="12553" max="12553" width="10.140625" style="84" customWidth="1"/>
    <col min="12554" max="12554" width="9.28515625" style="84" customWidth="1"/>
    <col min="12555" max="12555" width="1.7109375" style="84" customWidth="1"/>
    <col min="12556" max="12556" width="3.85546875" style="84" customWidth="1"/>
    <col min="12557" max="12557" width="15.28515625" style="84" customWidth="1"/>
    <col min="12558" max="12558" width="5" style="84" customWidth="1"/>
    <col min="12559" max="12559" width="4.85546875" style="84" customWidth="1"/>
    <col min="12560" max="12560" width="32.140625" style="84" customWidth="1"/>
    <col min="12561" max="12800" width="9.140625" style="84"/>
    <col min="12801" max="12801" width="5" style="84" customWidth="1"/>
    <col min="12802" max="12802" width="17.5703125" style="84" customWidth="1"/>
    <col min="12803" max="12803" width="0.5703125" style="84" customWidth="1"/>
    <col min="12804" max="12804" width="3.7109375" style="84" customWidth="1"/>
    <col min="12805" max="12805" width="17.42578125" style="84" customWidth="1"/>
    <col min="12806" max="12807" width="1" style="84" customWidth="1"/>
    <col min="12808" max="12808" width="8.42578125" style="84" customWidth="1"/>
    <col min="12809" max="12809" width="10.140625" style="84" customWidth="1"/>
    <col min="12810" max="12810" width="9.28515625" style="84" customWidth="1"/>
    <col min="12811" max="12811" width="1.7109375" style="84" customWidth="1"/>
    <col min="12812" max="12812" width="3.85546875" style="84" customWidth="1"/>
    <col min="12813" max="12813" width="15.28515625" style="84" customWidth="1"/>
    <col min="12814" max="12814" width="5" style="84" customWidth="1"/>
    <col min="12815" max="12815" width="4.85546875" style="84" customWidth="1"/>
    <col min="12816" max="12816" width="32.140625" style="84" customWidth="1"/>
    <col min="12817" max="13056" width="9.140625" style="84"/>
    <col min="13057" max="13057" width="5" style="84" customWidth="1"/>
    <col min="13058" max="13058" width="17.5703125" style="84" customWidth="1"/>
    <col min="13059" max="13059" width="0.5703125" style="84" customWidth="1"/>
    <col min="13060" max="13060" width="3.7109375" style="84" customWidth="1"/>
    <col min="13061" max="13061" width="17.42578125" style="84" customWidth="1"/>
    <col min="13062" max="13063" width="1" style="84" customWidth="1"/>
    <col min="13064" max="13064" width="8.42578125" style="84" customWidth="1"/>
    <col min="13065" max="13065" width="10.140625" style="84" customWidth="1"/>
    <col min="13066" max="13066" width="9.28515625" style="84" customWidth="1"/>
    <col min="13067" max="13067" width="1.7109375" style="84" customWidth="1"/>
    <col min="13068" max="13068" width="3.85546875" style="84" customWidth="1"/>
    <col min="13069" max="13069" width="15.28515625" style="84" customWidth="1"/>
    <col min="13070" max="13070" width="5" style="84" customWidth="1"/>
    <col min="13071" max="13071" width="4.85546875" style="84" customWidth="1"/>
    <col min="13072" max="13072" width="32.140625" style="84" customWidth="1"/>
    <col min="13073" max="13312" width="9.140625" style="84"/>
    <col min="13313" max="13313" width="5" style="84" customWidth="1"/>
    <col min="13314" max="13314" width="17.5703125" style="84" customWidth="1"/>
    <col min="13315" max="13315" width="0.5703125" style="84" customWidth="1"/>
    <col min="13316" max="13316" width="3.7109375" style="84" customWidth="1"/>
    <col min="13317" max="13317" width="17.42578125" style="84" customWidth="1"/>
    <col min="13318" max="13319" width="1" style="84" customWidth="1"/>
    <col min="13320" max="13320" width="8.42578125" style="84" customWidth="1"/>
    <col min="13321" max="13321" width="10.140625" style="84" customWidth="1"/>
    <col min="13322" max="13322" width="9.28515625" style="84" customWidth="1"/>
    <col min="13323" max="13323" width="1.7109375" style="84" customWidth="1"/>
    <col min="13324" max="13324" width="3.85546875" style="84" customWidth="1"/>
    <col min="13325" max="13325" width="15.28515625" style="84" customWidth="1"/>
    <col min="13326" max="13326" width="5" style="84" customWidth="1"/>
    <col min="13327" max="13327" width="4.85546875" style="84" customWidth="1"/>
    <col min="13328" max="13328" width="32.140625" style="84" customWidth="1"/>
    <col min="13329" max="13568" width="9.140625" style="84"/>
    <col min="13569" max="13569" width="5" style="84" customWidth="1"/>
    <col min="13570" max="13570" width="17.5703125" style="84" customWidth="1"/>
    <col min="13571" max="13571" width="0.5703125" style="84" customWidth="1"/>
    <col min="13572" max="13572" width="3.7109375" style="84" customWidth="1"/>
    <col min="13573" max="13573" width="17.42578125" style="84" customWidth="1"/>
    <col min="13574" max="13575" width="1" style="84" customWidth="1"/>
    <col min="13576" max="13576" width="8.42578125" style="84" customWidth="1"/>
    <col min="13577" max="13577" width="10.140625" style="84" customWidth="1"/>
    <col min="13578" max="13578" width="9.28515625" style="84" customWidth="1"/>
    <col min="13579" max="13579" width="1.7109375" style="84" customWidth="1"/>
    <col min="13580" max="13580" width="3.85546875" style="84" customWidth="1"/>
    <col min="13581" max="13581" width="15.28515625" style="84" customWidth="1"/>
    <col min="13582" max="13582" width="5" style="84" customWidth="1"/>
    <col min="13583" max="13583" width="4.85546875" style="84" customWidth="1"/>
    <col min="13584" max="13584" width="32.140625" style="84" customWidth="1"/>
    <col min="13585" max="13824" width="9.140625" style="84"/>
    <col min="13825" max="13825" width="5" style="84" customWidth="1"/>
    <col min="13826" max="13826" width="17.5703125" style="84" customWidth="1"/>
    <col min="13827" max="13827" width="0.5703125" style="84" customWidth="1"/>
    <col min="13828" max="13828" width="3.7109375" style="84" customWidth="1"/>
    <col min="13829" max="13829" width="17.42578125" style="84" customWidth="1"/>
    <col min="13830" max="13831" width="1" style="84" customWidth="1"/>
    <col min="13832" max="13832" width="8.42578125" style="84" customWidth="1"/>
    <col min="13833" max="13833" width="10.140625" style="84" customWidth="1"/>
    <col min="13834" max="13834" width="9.28515625" style="84" customWidth="1"/>
    <col min="13835" max="13835" width="1.7109375" style="84" customWidth="1"/>
    <col min="13836" max="13836" width="3.85546875" style="84" customWidth="1"/>
    <col min="13837" max="13837" width="15.28515625" style="84" customWidth="1"/>
    <col min="13838" max="13838" width="5" style="84" customWidth="1"/>
    <col min="13839" max="13839" width="4.85546875" style="84" customWidth="1"/>
    <col min="13840" max="13840" width="32.140625" style="84" customWidth="1"/>
    <col min="13841" max="14080" width="9.140625" style="84"/>
    <col min="14081" max="14081" width="5" style="84" customWidth="1"/>
    <col min="14082" max="14082" width="17.5703125" style="84" customWidth="1"/>
    <col min="14083" max="14083" width="0.5703125" style="84" customWidth="1"/>
    <col min="14084" max="14084" width="3.7109375" style="84" customWidth="1"/>
    <col min="14085" max="14085" width="17.42578125" style="84" customWidth="1"/>
    <col min="14086" max="14087" width="1" style="84" customWidth="1"/>
    <col min="14088" max="14088" width="8.42578125" style="84" customWidth="1"/>
    <col min="14089" max="14089" width="10.140625" style="84" customWidth="1"/>
    <col min="14090" max="14090" width="9.28515625" style="84" customWidth="1"/>
    <col min="14091" max="14091" width="1.7109375" style="84" customWidth="1"/>
    <col min="14092" max="14092" width="3.85546875" style="84" customWidth="1"/>
    <col min="14093" max="14093" width="15.28515625" style="84" customWidth="1"/>
    <col min="14094" max="14094" width="5" style="84" customWidth="1"/>
    <col min="14095" max="14095" width="4.85546875" style="84" customWidth="1"/>
    <col min="14096" max="14096" width="32.140625" style="84" customWidth="1"/>
    <col min="14097" max="14336" width="9.140625" style="84"/>
    <col min="14337" max="14337" width="5" style="84" customWidth="1"/>
    <col min="14338" max="14338" width="17.5703125" style="84" customWidth="1"/>
    <col min="14339" max="14339" width="0.5703125" style="84" customWidth="1"/>
    <col min="14340" max="14340" width="3.7109375" style="84" customWidth="1"/>
    <col min="14341" max="14341" width="17.42578125" style="84" customWidth="1"/>
    <col min="14342" max="14343" width="1" style="84" customWidth="1"/>
    <col min="14344" max="14344" width="8.42578125" style="84" customWidth="1"/>
    <col min="14345" max="14345" width="10.140625" style="84" customWidth="1"/>
    <col min="14346" max="14346" width="9.28515625" style="84" customWidth="1"/>
    <col min="14347" max="14347" width="1.7109375" style="84" customWidth="1"/>
    <col min="14348" max="14348" width="3.85546875" style="84" customWidth="1"/>
    <col min="14349" max="14349" width="15.28515625" style="84" customWidth="1"/>
    <col min="14350" max="14350" width="5" style="84" customWidth="1"/>
    <col min="14351" max="14351" width="4.85546875" style="84" customWidth="1"/>
    <col min="14352" max="14352" width="32.140625" style="84" customWidth="1"/>
    <col min="14353" max="14592" width="9.140625" style="84"/>
    <col min="14593" max="14593" width="5" style="84" customWidth="1"/>
    <col min="14594" max="14594" width="17.5703125" style="84" customWidth="1"/>
    <col min="14595" max="14595" width="0.5703125" style="84" customWidth="1"/>
    <col min="14596" max="14596" width="3.7109375" style="84" customWidth="1"/>
    <col min="14597" max="14597" width="17.42578125" style="84" customWidth="1"/>
    <col min="14598" max="14599" width="1" style="84" customWidth="1"/>
    <col min="14600" max="14600" width="8.42578125" style="84" customWidth="1"/>
    <col min="14601" max="14601" width="10.140625" style="84" customWidth="1"/>
    <col min="14602" max="14602" width="9.28515625" style="84" customWidth="1"/>
    <col min="14603" max="14603" width="1.7109375" style="84" customWidth="1"/>
    <col min="14604" max="14604" width="3.85546875" style="84" customWidth="1"/>
    <col min="14605" max="14605" width="15.28515625" style="84" customWidth="1"/>
    <col min="14606" max="14606" width="5" style="84" customWidth="1"/>
    <col min="14607" max="14607" width="4.85546875" style="84" customWidth="1"/>
    <col min="14608" max="14608" width="32.140625" style="84" customWidth="1"/>
    <col min="14609" max="14848" width="9.140625" style="84"/>
    <col min="14849" max="14849" width="5" style="84" customWidth="1"/>
    <col min="14850" max="14850" width="17.5703125" style="84" customWidth="1"/>
    <col min="14851" max="14851" width="0.5703125" style="84" customWidth="1"/>
    <col min="14852" max="14852" width="3.7109375" style="84" customWidth="1"/>
    <col min="14853" max="14853" width="17.42578125" style="84" customWidth="1"/>
    <col min="14854" max="14855" width="1" style="84" customWidth="1"/>
    <col min="14856" max="14856" width="8.42578125" style="84" customWidth="1"/>
    <col min="14857" max="14857" width="10.140625" style="84" customWidth="1"/>
    <col min="14858" max="14858" width="9.28515625" style="84" customWidth="1"/>
    <col min="14859" max="14859" width="1.7109375" style="84" customWidth="1"/>
    <col min="14860" max="14860" width="3.85546875" style="84" customWidth="1"/>
    <col min="14861" max="14861" width="15.28515625" style="84" customWidth="1"/>
    <col min="14862" max="14862" width="5" style="84" customWidth="1"/>
    <col min="14863" max="14863" width="4.85546875" style="84" customWidth="1"/>
    <col min="14864" max="14864" width="32.140625" style="84" customWidth="1"/>
    <col min="14865" max="15104" width="9.140625" style="84"/>
    <col min="15105" max="15105" width="5" style="84" customWidth="1"/>
    <col min="15106" max="15106" width="17.5703125" style="84" customWidth="1"/>
    <col min="15107" max="15107" width="0.5703125" style="84" customWidth="1"/>
    <col min="15108" max="15108" width="3.7109375" style="84" customWidth="1"/>
    <col min="15109" max="15109" width="17.42578125" style="84" customWidth="1"/>
    <col min="15110" max="15111" width="1" style="84" customWidth="1"/>
    <col min="15112" max="15112" width="8.42578125" style="84" customWidth="1"/>
    <col min="15113" max="15113" width="10.140625" style="84" customWidth="1"/>
    <col min="15114" max="15114" width="9.28515625" style="84" customWidth="1"/>
    <col min="15115" max="15115" width="1.7109375" style="84" customWidth="1"/>
    <col min="15116" max="15116" width="3.85546875" style="84" customWidth="1"/>
    <col min="15117" max="15117" width="15.28515625" style="84" customWidth="1"/>
    <col min="15118" max="15118" width="5" style="84" customWidth="1"/>
    <col min="15119" max="15119" width="4.85546875" style="84" customWidth="1"/>
    <col min="15120" max="15120" width="32.140625" style="84" customWidth="1"/>
    <col min="15121" max="15360" width="9.140625" style="84"/>
    <col min="15361" max="15361" width="5" style="84" customWidth="1"/>
    <col min="15362" max="15362" width="17.5703125" style="84" customWidth="1"/>
    <col min="15363" max="15363" width="0.5703125" style="84" customWidth="1"/>
    <col min="15364" max="15364" width="3.7109375" style="84" customWidth="1"/>
    <col min="15365" max="15365" width="17.42578125" style="84" customWidth="1"/>
    <col min="15366" max="15367" width="1" style="84" customWidth="1"/>
    <col min="15368" max="15368" width="8.42578125" style="84" customWidth="1"/>
    <col min="15369" max="15369" width="10.140625" style="84" customWidth="1"/>
    <col min="15370" max="15370" width="9.28515625" style="84" customWidth="1"/>
    <col min="15371" max="15371" width="1.7109375" style="84" customWidth="1"/>
    <col min="15372" max="15372" width="3.85546875" style="84" customWidth="1"/>
    <col min="15373" max="15373" width="15.28515625" style="84" customWidth="1"/>
    <col min="15374" max="15374" width="5" style="84" customWidth="1"/>
    <col min="15375" max="15375" width="4.85546875" style="84" customWidth="1"/>
    <col min="15376" max="15376" width="32.140625" style="84" customWidth="1"/>
    <col min="15377" max="15616" width="9.140625" style="84"/>
    <col min="15617" max="15617" width="5" style="84" customWidth="1"/>
    <col min="15618" max="15618" width="17.5703125" style="84" customWidth="1"/>
    <col min="15619" max="15619" width="0.5703125" style="84" customWidth="1"/>
    <col min="15620" max="15620" width="3.7109375" style="84" customWidth="1"/>
    <col min="15621" max="15621" width="17.42578125" style="84" customWidth="1"/>
    <col min="15622" max="15623" width="1" style="84" customWidth="1"/>
    <col min="15624" max="15624" width="8.42578125" style="84" customWidth="1"/>
    <col min="15625" max="15625" width="10.140625" style="84" customWidth="1"/>
    <col min="15626" max="15626" width="9.28515625" style="84" customWidth="1"/>
    <col min="15627" max="15627" width="1.7109375" style="84" customWidth="1"/>
    <col min="15628" max="15628" width="3.85546875" style="84" customWidth="1"/>
    <col min="15629" max="15629" width="15.28515625" style="84" customWidth="1"/>
    <col min="15630" max="15630" width="5" style="84" customWidth="1"/>
    <col min="15631" max="15631" width="4.85546875" style="84" customWidth="1"/>
    <col min="15632" max="15632" width="32.140625" style="84" customWidth="1"/>
    <col min="15633" max="15872" width="9.140625" style="84"/>
    <col min="15873" max="15873" width="5" style="84" customWidth="1"/>
    <col min="15874" max="15874" width="17.5703125" style="84" customWidth="1"/>
    <col min="15875" max="15875" width="0.5703125" style="84" customWidth="1"/>
    <col min="15876" max="15876" width="3.7109375" style="84" customWidth="1"/>
    <col min="15877" max="15877" width="17.42578125" style="84" customWidth="1"/>
    <col min="15878" max="15879" width="1" style="84" customWidth="1"/>
    <col min="15880" max="15880" width="8.42578125" style="84" customWidth="1"/>
    <col min="15881" max="15881" width="10.140625" style="84" customWidth="1"/>
    <col min="15882" max="15882" width="9.28515625" style="84" customWidth="1"/>
    <col min="15883" max="15883" width="1.7109375" style="84" customWidth="1"/>
    <col min="15884" max="15884" width="3.85546875" style="84" customWidth="1"/>
    <col min="15885" max="15885" width="15.28515625" style="84" customWidth="1"/>
    <col min="15886" max="15886" width="5" style="84" customWidth="1"/>
    <col min="15887" max="15887" width="4.85546875" style="84" customWidth="1"/>
    <col min="15888" max="15888" width="32.140625" style="84" customWidth="1"/>
    <col min="15889" max="16128" width="9.140625" style="84"/>
    <col min="16129" max="16129" width="5" style="84" customWidth="1"/>
    <col min="16130" max="16130" width="17.5703125" style="84" customWidth="1"/>
    <col min="16131" max="16131" width="0.5703125" style="84" customWidth="1"/>
    <col min="16132" max="16132" width="3.7109375" style="84" customWidth="1"/>
    <col min="16133" max="16133" width="17.42578125" style="84" customWidth="1"/>
    <col min="16134" max="16135" width="1" style="84" customWidth="1"/>
    <col min="16136" max="16136" width="8.42578125" style="84" customWidth="1"/>
    <col min="16137" max="16137" width="10.140625" style="84" customWidth="1"/>
    <col min="16138" max="16138" width="9.28515625" style="84" customWidth="1"/>
    <col min="16139" max="16139" width="1.7109375" style="84" customWidth="1"/>
    <col min="16140" max="16140" width="3.85546875" style="84" customWidth="1"/>
    <col min="16141" max="16141" width="15.28515625" style="84" customWidth="1"/>
    <col min="16142" max="16142" width="5" style="84" customWidth="1"/>
    <col min="16143" max="16143" width="4.85546875" style="84" customWidth="1"/>
    <col min="16144" max="16144" width="32.140625" style="84" customWidth="1"/>
    <col min="16145" max="16384" width="9.140625" style="84"/>
  </cols>
  <sheetData>
    <row r="1" spans="1:16" ht="20.100000000000001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1" customHeight="1">
      <c r="A2" s="83"/>
      <c r="B2" s="83"/>
      <c r="C2" s="83"/>
      <c r="D2" s="83"/>
      <c r="E2" s="285" t="s">
        <v>69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83"/>
    </row>
    <row r="3" spans="1:16" ht="17.100000000000001" customHeight="1">
      <c r="A3" s="83"/>
      <c r="B3" s="83"/>
      <c r="C3" s="83"/>
      <c r="D3" s="83"/>
      <c r="E3" s="286" t="s">
        <v>70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83"/>
    </row>
    <row r="4" spans="1:16" ht="17.100000000000001" customHeight="1">
      <c r="A4" s="83"/>
      <c r="B4" s="83"/>
      <c r="C4" s="83"/>
      <c r="D4" s="83"/>
      <c r="E4" s="286" t="s">
        <v>271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83"/>
    </row>
    <row r="5" spans="1:16" ht="15" customHeight="1">
      <c r="A5" s="83"/>
      <c r="B5" s="286" t="s">
        <v>272</v>
      </c>
      <c r="C5" s="286"/>
      <c r="D5" s="286"/>
      <c r="E5" s="286"/>
      <c r="F5" s="286"/>
      <c r="G5" s="286" t="s">
        <v>73</v>
      </c>
      <c r="H5" s="286"/>
      <c r="I5" s="286"/>
      <c r="J5" s="286"/>
      <c r="K5" s="286"/>
      <c r="L5" s="286"/>
      <c r="M5" s="286"/>
      <c r="N5" s="286"/>
      <c r="O5" s="286"/>
      <c r="P5" s="83"/>
    </row>
    <row r="6" spans="1:16" ht="15" customHeight="1">
      <c r="A6" s="83"/>
      <c r="B6" s="287" t="s">
        <v>238</v>
      </c>
      <c r="C6" s="287"/>
      <c r="D6" s="287"/>
      <c r="E6" s="287"/>
      <c r="F6" s="287"/>
      <c r="G6" s="286" t="s">
        <v>273</v>
      </c>
      <c r="H6" s="286"/>
      <c r="I6" s="286"/>
      <c r="J6" s="286"/>
      <c r="K6" s="286"/>
      <c r="L6" s="286"/>
      <c r="M6" s="286"/>
      <c r="N6" s="286"/>
      <c r="O6" s="286"/>
      <c r="P6" s="83"/>
    </row>
    <row r="7" spans="1:16" ht="15" customHeight="1">
      <c r="A7" s="83"/>
      <c r="B7" s="85" t="s">
        <v>74</v>
      </c>
      <c r="C7" s="83"/>
      <c r="D7" s="282" t="s">
        <v>274</v>
      </c>
      <c r="E7" s="282"/>
      <c r="F7" s="282"/>
      <c r="G7" s="282"/>
      <c r="H7" s="282"/>
      <c r="I7" s="282"/>
      <c r="J7" s="282"/>
      <c r="K7" s="83"/>
      <c r="L7" s="282" t="s">
        <v>76</v>
      </c>
      <c r="M7" s="282"/>
      <c r="N7" s="83"/>
      <c r="O7" s="83"/>
      <c r="P7" s="83"/>
    </row>
    <row r="8" spans="1:16" ht="30" customHeight="1">
      <c r="A8" s="83"/>
      <c r="B8" s="283" t="s">
        <v>7</v>
      </c>
      <c r="C8" s="283"/>
      <c r="D8" s="283"/>
      <c r="E8" s="283"/>
      <c r="F8" s="284" t="s">
        <v>77</v>
      </c>
      <c r="G8" s="284"/>
      <c r="H8" s="284"/>
      <c r="I8" s="86" t="s">
        <v>78</v>
      </c>
      <c r="J8" s="284" t="s">
        <v>79</v>
      </c>
      <c r="K8" s="284"/>
      <c r="L8" s="284"/>
      <c r="M8" s="86" t="s">
        <v>80</v>
      </c>
      <c r="N8" s="83"/>
      <c r="O8" s="83"/>
      <c r="P8" s="83"/>
    </row>
    <row r="9" spans="1:16" ht="9.9499999999999993" customHeight="1">
      <c r="A9" s="83"/>
      <c r="B9" s="281" t="s">
        <v>12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83"/>
      <c r="O9" s="83"/>
      <c r="P9" s="83"/>
    </row>
    <row r="10" spans="1:16" ht="9.9499999999999993" customHeight="1">
      <c r="A10" s="83"/>
      <c r="B10" s="273" t="s">
        <v>81</v>
      </c>
      <c r="C10" s="273"/>
      <c r="D10" s="273"/>
      <c r="E10" s="273"/>
      <c r="F10" s="273"/>
      <c r="G10" s="273"/>
      <c r="H10" s="87">
        <v>0</v>
      </c>
      <c r="I10" s="87">
        <v>0</v>
      </c>
      <c r="J10" s="274">
        <v>0</v>
      </c>
      <c r="K10" s="274"/>
      <c r="L10" s="274"/>
      <c r="M10" s="87">
        <v>0</v>
      </c>
      <c r="N10" s="83"/>
      <c r="O10" s="83"/>
      <c r="P10" s="83"/>
    </row>
    <row r="11" spans="1:16" ht="9.9499999999999993" customHeight="1">
      <c r="A11" s="83"/>
      <c r="B11" s="273" t="s">
        <v>82</v>
      </c>
      <c r="C11" s="273"/>
      <c r="D11" s="273"/>
      <c r="E11" s="273"/>
      <c r="F11" s="273"/>
      <c r="G11" s="273"/>
      <c r="H11" s="87">
        <v>0</v>
      </c>
      <c r="I11" s="87">
        <v>0</v>
      </c>
      <c r="J11" s="274">
        <v>0</v>
      </c>
      <c r="K11" s="274"/>
      <c r="L11" s="274"/>
      <c r="M11" s="87">
        <v>0</v>
      </c>
      <c r="N11" s="83"/>
      <c r="O11" s="83"/>
      <c r="P11" s="83"/>
    </row>
    <row r="12" spans="1:16" ht="9.9499999999999993" customHeight="1">
      <c r="A12" s="83"/>
      <c r="B12" s="273" t="s">
        <v>83</v>
      </c>
      <c r="C12" s="273"/>
      <c r="D12" s="273"/>
      <c r="E12" s="273"/>
      <c r="F12" s="273"/>
      <c r="G12" s="273"/>
      <c r="H12" s="87"/>
      <c r="I12" s="87"/>
      <c r="J12" s="274"/>
      <c r="K12" s="274"/>
      <c r="L12" s="274"/>
      <c r="M12" s="87"/>
      <c r="N12" s="83"/>
      <c r="O12" s="83"/>
      <c r="P12" s="83"/>
    </row>
    <row r="13" spans="1:16" ht="9.9499999999999993" customHeight="1">
      <c r="A13" s="83"/>
      <c r="B13" s="273" t="s">
        <v>84</v>
      </c>
      <c r="C13" s="273"/>
      <c r="D13" s="273"/>
      <c r="E13" s="273"/>
      <c r="F13" s="273"/>
      <c r="G13" s="273"/>
      <c r="H13" s="87">
        <v>2.44</v>
      </c>
      <c r="I13" s="87">
        <v>0</v>
      </c>
      <c r="J13" s="274">
        <v>7.0000000000000007E-2</v>
      </c>
      <c r="K13" s="274"/>
      <c r="L13" s="274"/>
      <c r="M13" s="87">
        <v>0.06</v>
      </c>
      <c r="N13" s="83"/>
      <c r="O13" s="83"/>
      <c r="P13" s="83"/>
    </row>
    <row r="14" spans="1:16" ht="9.9499999999999993" customHeight="1">
      <c r="A14" s="83"/>
      <c r="B14" s="273" t="s">
        <v>85</v>
      </c>
      <c r="C14" s="273"/>
      <c r="D14" s="273"/>
      <c r="E14" s="273"/>
      <c r="F14" s="273"/>
      <c r="G14" s="273"/>
      <c r="H14" s="87">
        <v>0</v>
      </c>
      <c r="I14" s="87">
        <v>0</v>
      </c>
      <c r="J14" s="274">
        <v>0</v>
      </c>
      <c r="K14" s="274"/>
      <c r="L14" s="274"/>
      <c r="M14" s="87">
        <v>0</v>
      </c>
      <c r="N14" s="83"/>
      <c r="O14" s="83"/>
      <c r="P14" s="83"/>
    </row>
    <row r="15" spans="1:16" ht="9.9499999999999993" customHeight="1">
      <c r="A15" s="83"/>
      <c r="B15" s="273" t="s">
        <v>86</v>
      </c>
      <c r="C15" s="273"/>
      <c r="D15" s="273"/>
      <c r="E15" s="273"/>
      <c r="F15" s="273"/>
      <c r="G15" s="273"/>
      <c r="H15" s="87">
        <v>0</v>
      </c>
      <c r="I15" s="87">
        <v>0</v>
      </c>
      <c r="J15" s="274">
        <v>0</v>
      </c>
      <c r="K15" s="274"/>
      <c r="L15" s="274"/>
      <c r="M15" s="87">
        <v>0</v>
      </c>
      <c r="N15" s="83"/>
      <c r="O15" s="83"/>
      <c r="P15" s="83"/>
    </row>
    <row r="16" spans="1:16" ht="9.9499999999999993" customHeight="1">
      <c r="A16" s="83"/>
      <c r="B16" s="273" t="s">
        <v>87</v>
      </c>
      <c r="C16" s="273"/>
      <c r="D16" s="273"/>
      <c r="E16" s="273"/>
      <c r="F16" s="273"/>
      <c r="G16" s="273"/>
      <c r="H16" s="87">
        <v>0</v>
      </c>
      <c r="I16" s="87">
        <v>0</v>
      </c>
      <c r="J16" s="274">
        <v>0</v>
      </c>
      <c r="K16" s="274"/>
      <c r="L16" s="274"/>
      <c r="M16" s="87">
        <v>0</v>
      </c>
      <c r="N16" s="83"/>
      <c r="O16" s="83"/>
      <c r="P16" s="83"/>
    </row>
    <row r="17" spans="1:16" ht="9.9499999999999993" customHeight="1">
      <c r="A17" s="83"/>
      <c r="B17" s="273" t="s">
        <v>241</v>
      </c>
      <c r="C17" s="273"/>
      <c r="D17" s="273"/>
      <c r="E17" s="273"/>
      <c r="F17" s="273"/>
      <c r="G17" s="273"/>
      <c r="H17" s="87">
        <v>2307.5</v>
      </c>
      <c r="I17" s="87">
        <v>1.1000000000000001</v>
      </c>
      <c r="J17" s="274">
        <v>70.650000000000006</v>
      </c>
      <c r="K17" s="274"/>
      <c r="L17" s="274"/>
      <c r="M17" s="87">
        <v>56.47</v>
      </c>
      <c r="N17" s="83"/>
      <c r="O17" s="83"/>
      <c r="P17" s="83"/>
    </row>
    <row r="18" spans="1:16" ht="9.9499999999999993" customHeight="1">
      <c r="A18" s="83"/>
      <c r="B18" s="273" t="s">
        <v>89</v>
      </c>
      <c r="C18" s="273"/>
      <c r="D18" s="273"/>
      <c r="E18" s="273"/>
      <c r="F18" s="273"/>
      <c r="G18" s="273"/>
      <c r="H18" s="87">
        <v>59.88</v>
      </c>
      <c r="I18" s="87">
        <v>0.03</v>
      </c>
      <c r="J18" s="274">
        <v>1.83</v>
      </c>
      <c r="K18" s="274"/>
      <c r="L18" s="274"/>
      <c r="M18" s="87">
        <v>1.47</v>
      </c>
      <c r="N18" s="83"/>
      <c r="O18" s="83"/>
      <c r="P18" s="83"/>
    </row>
    <row r="19" spans="1:16" ht="9.9499999999999993" customHeight="1">
      <c r="A19" s="83"/>
      <c r="B19" s="273" t="s">
        <v>242</v>
      </c>
      <c r="C19" s="273"/>
      <c r="D19" s="273"/>
      <c r="E19" s="273"/>
      <c r="F19" s="273"/>
      <c r="G19" s="273"/>
      <c r="H19" s="87">
        <v>0</v>
      </c>
      <c r="I19" s="87">
        <v>0</v>
      </c>
      <c r="J19" s="274">
        <v>0</v>
      </c>
      <c r="K19" s="274"/>
      <c r="L19" s="274"/>
      <c r="M19" s="87">
        <v>0</v>
      </c>
      <c r="N19" s="83"/>
      <c r="O19" s="83"/>
      <c r="P19" s="83"/>
    </row>
    <row r="20" spans="1:16" ht="9.9499999999999993" customHeight="1">
      <c r="A20" s="83"/>
      <c r="B20" s="273" t="s">
        <v>91</v>
      </c>
      <c r="C20" s="273"/>
      <c r="D20" s="273"/>
      <c r="E20" s="273"/>
      <c r="F20" s="273"/>
      <c r="G20" s="273"/>
      <c r="H20" s="87">
        <v>0</v>
      </c>
      <c r="I20" s="87">
        <v>0</v>
      </c>
      <c r="J20" s="274">
        <v>0</v>
      </c>
      <c r="K20" s="274"/>
      <c r="L20" s="274"/>
      <c r="M20" s="87">
        <v>0</v>
      </c>
      <c r="N20" s="83"/>
      <c r="O20" s="83"/>
      <c r="P20" s="83"/>
    </row>
    <row r="21" spans="1:16" ht="9.9499999999999993" customHeight="1">
      <c r="A21" s="83"/>
      <c r="B21" s="273" t="s">
        <v>92</v>
      </c>
      <c r="C21" s="273"/>
      <c r="D21" s="273"/>
      <c r="E21" s="273"/>
      <c r="F21" s="273"/>
      <c r="G21" s="273"/>
      <c r="H21" s="87">
        <v>0</v>
      </c>
      <c r="I21" s="87">
        <v>0</v>
      </c>
      <c r="J21" s="274">
        <v>0</v>
      </c>
      <c r="K21" s="274"/>
      <c r="L21" s="274"/>
      <c r="M21" s="87">
        <v>0</v>
      </c>
      <c r="N21" s="83"/>
      <c r="O21" s="83"/>
      <c r="P21" s="83"/>
    </row>
    <row r="22" spans="1:16" ht="9.9499999999999993" customHeight="1">
      <c r="A22" s="83"/>
      <c r="B22" s="273" t="s">
        <v>243</v>
      </c>
      <c r="C22" s="273"/>
      <c r="D22" s="273"/>
      <c r="E22" s="273"/>
      <c r="F22" s="273"/>
      <c r="G22" s="273"/>
      <c r="H22" s="87">
        <v>0</v>
      </c>
      <c r="I22" s="87">
        <v>0</v>
      </c>
      <c r="J22" s="274">
        <v>0</v>
      </c>
      <c r="K22" s="274"/>
      <c r="L22" s="274"/>
      <c r="M22" s="87">
        <v>0</v>
      </c>
      <c r="N22" s="83"/>
      <c r="O22" s="83"/>
      <c r="P22" s="83"/>
    </row>
    <row r="23" spans="1:16" ht="9.9499999999999993" customHeight="1">
      <c r="A23" s="83"/>
      <c r="B23" s="273" t="s">
        <v>244</v>
      </c>
      <c r="C23" s="273"/>
      <c r="D23" s="273"/>
      <c r="E23" s="273"/>
      <c r="F23" s="273"/>
      <c r="G23" s="273"/>
      <c r="H23" s="87"/>
      <c r="I23" s="87"/>
      <c r="J23" s="274"/>
      <c r="K23" s="274"/>
      <c r="L23" s="274"/>
      <c r="M23" s="87"/>
      <c r="N23" s="83"/>
      <c r="O23" s="83"/>
      <c r="P23" s="83"/>
    </row>
    <row r="24" spans="1:16" ht="9.9499999999999993" customHeight="1">
      <c r="A24" s="83"/>
      <c r="B24" s="273" t="s">
        <v>245</v>
      </c>
      <c r="C24" s="273"/>
      <c r="D24" s="273"/>
      <c r="E24" s="273"/>
      <c r="F24" s="273"/>
      <c r="G24" s="273"/>
      <c r="H24" s="87">
        <v>449.92</v>
      </c>
      <c r="I24" s="87">
        <v>0.21</v>
      </c>
      <c r="J24" s="274">
        <v>13.78</v>
      </c>
      <c r="K24" s="274"/>
      <c r="L24" s="274"/>
      <c r="M24" s="87">
        <v>11.01</v>
      </c>
      <c r="N24" s="83"/>
      <c r="O24" s="83"/>
      <c r="P24" s="83"/>
    </row>
    <row r="25" spans="1:16" ht="9.9499999999999993" customHeight="1">
      <c r="A25" s="83"/>
      <c r="B25" s="273" t="s">
        <v>246</v>
      </c>
      <c r="C25" s="273"/>
      <c r="D25" s="273"/>
      <c r="E25" s="273"/>
      <c r="F25" s="273"/>
      <c r="G25" s="273"/>
      <c r="H25" s="87">
        <v>0</v>
      </c>
      <c r="I25" s="87">
        <v>0</v>
      </c>
      <c r="J25" s="274">
        <v>0</v>
      </c>
      <c r="K25" s="274"/>
      <c r="L25" s="274"/>
      <c r="M25" s="87">
        <v>0</v>
      </c>
      <c r="N25" s="83"/>
      <c r="O25" s="83"/>
      <c r="P25" s="83"/>
    </row>
    <row r="26" spans="1:16" ht="9.9499999999999993" customHeight="1">
      <c r="A26" s="83"/>
      <c r="B26" s="273" t="s">
        <v>247</v>
      </c>
      <c r="C26" s="273"/>
      <c r="D26" s="273"/>
      <c r="E26" s="273"/>
      <c r="F26" s="273"/>
      <c r="G26" s="273"/>
      <c r="H26" s="87">
        <v>0</v>
      </c>
      <c r="I26" s="87">
        <v>0</v>
      </c>
      <c r="J26" s="274">
        <v>0</v>
      </c>
      <c r="K26" s="274"/>
      <c r="L26" s="274"/>
      <c r="M26" s="87">
        <v>0</v>
      </c>
      <c r="N26" s="83"/>
      <c r="O26" s="83"/>
      <c r="P26" s="83"/>
    </row>
    <row r="27" spans="1:16" ht="9.9499999999999993" customHeight="1">
      <c r="A27" s="83"/>
      <c r="B27" s="273" t="s">
        <v>248</v>
      </c>
      <c r="C27" s="273"/>
      <c r="D27" s="273"/>
      <c r="E27" s="273"/>
      <c r="F27" s="273"/>
      <c r="G27" s="273"/>
      <c r="H27" s="87">
        <v>0</v>
      </c>
      <c r="I27" s="87">
        <v>0</v>
      </c>
      <c r="J27" s="274">
        <v>0</v>
      </c>
      <c r="K27" s="274"/>
      <c r="L27" s="274"/>
      <c r="M27" s="87">
        <v>0</v>
      </c>
      <c r="N27" s="83"/>
      <c r="O27" s="83"/>
      <c r="P27" s="83"/>
    </row>
    <row r="28" spans="1:16" ht="9.9499999999999993" customHeight="1">
      <c r="A28" s="83"/>
      <c r="B28" s="275" t="s">
        <v>18</v>
      </c>
      <c r="C28" s="275"/>
      <c r="D28" s="275"/>
      <c r="E28" s="275"/>
      <c r="F28" s="276">
        <v>2819.74</v>
      </c>
      <c r="G28" s="276"/>
      <c r="H28" s="276"/>
      <c r="I28" s="88">
        <v>1.34</v>
      </c>
      <c r="J28" s="277">
        <v>86.33</v>
      </c>
      <c r="K28" s="277"/>
      <c r="L28" s="277"/>
      <c r="M28" s="88">
        <v>69.010000000000005</v>
      </c>
      <c r="N28" s="83"/>
      <c r="O28" s="83"/>
      <c r="P28" s="83"/>
    </row>
    <row r="29" spans="1:16" ht="9.9499999999999993" customHeight="1">
      <c r="A29" s="83"/>
      <c r="B29" s="281" t="s">
        <v>105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83"/>
      <c r="O29" s="83"/>
      <c r="P29" s="83"/>
    </row>
    <row r="30" spans="1:16" ht="9.9499999999999993" customHeight="1">
      <c r="A30" s="83"/>
      <c r="B30" s="273" t="s">
        <v>249</v>
      </c>
      <c r="C30" s="273"/>
      <c r="D30" s="273"/>
      <c r="E30" s="273"/>
      <c r="F30" s="273"/>
      <c r="G30" s="273"/>
      <c r="H30" s="87">
        <v>112.5</v>
      </c>
      <c r="I30" s="87">
        <v>0.05</v>
      </c>
      <c r="J30" s="274">
        <v>3.44</v>
      </c>
      <c r="K30" s="274"/>
      <c r="L30" s="274"/>
      <c r="M30" s="87">
        <v>2.75</v>
      </c>
      <c r="N30" s="83"/>
      <c r="O30" s="83"/>
      <c r="P30" s="83"/>
    </row>
    <row r="31" spans="1:16" ht="9.9499999999999993" customHeight="1">
      <c r="A31" s="83"/>
      <c r="B31" s="273" t="s">
        <v>250</v>
      </c>
      <c r="C31" s="273"/>
      <c r="D31" s="273"/>
      <c r="E31" s="273"/>
      <c r="F31" s="273"/>
      <c r="G31" s="273"/>
      <c r="H31" s="87">
        <v>84.59</v>
      </c>
      <c r="I31" s="87">
        <v>0.04</v>
      </c>
      <c r="J31" s="274">
        <v>2.59</v>
      </c>
      <c r="K31" s="274"/>
      <c r="L31" s="274"/>
      <c r="M31" s="87">
        <v>2.0699999999999998</v>
      </c>
      <c r="N31" s="83"/>
      <c r="O31" s="83"/>
      <c r="P31" s="83"/>
    </row>
    <row r="32" spans="1:16" ht="9.9499999999999993" customHeight="1">
      <c r="A32" s="83"/>
      <c r="B32" s="273" t="s">
        <v>251</v>
      </c>
      <c r="C32" s="273"/>
      <c r="D32" s="273"/>
      <c r="E32" s="273"/>
      <c r="F32" s="273"/>
      <c r="G32" s="273"/>
      <c r="H32" s="87">
        <v>0</v>
      </c>
      <c r="I32" s="87">
        <v>0</v>
      </c>
      <c r="J32" s="274">
        <v>0</v>
      </c>
      <c r="K32" s="274"/>
      <c r="L32" s="274"/>
      <c r="M32" s="87">
        <v>0</v>
      </c>
      <c r="N32" s="83"/>
      <c r="O32" s="83"/>
      <c r="P32" s="83"/>
    </row>
    <row r="33" spans="1:16" ht="9.9499999999999993" customHeight="1">
      <c r="A33" s="83"/>
      <c r="B33" s="273" t="s">
        <v>252</v>
      </c>
      <c r="C33" s="273"/>
      <c r="D33" s="273"/>
      <c r="E33" s="273"/>
      <c r="F33" s="273"/>
      <c r="G33" s="273"/>
      <c r="H33" s="87">
        <v>0</v>
      </c>
      <c r="I33" s="87">
        <v>0</v>
      </c>
      <c r="J33" s="274">
        <v>0</v>
      </c>
      <c r="K33" s="274"/>
      <c r="L33" s="274"/>
      <c r="M33" s="87">
        <v>0</v>
      </c>
      <c r="N33" s="83"/>
      <c r="O33" s="83"/>
      <c r="P33" s="83"/>
    </row>
    <row r="34" spans="1:16" ht="9.9499999999999993" customHeight="1">
      <c r="A34" s="83"/>
      <c r="B34" s="273" t="s">
        <v>253</v>
      </c>
      <c r="C34" s="273"/>
      <c r="D34" s="273"/>
      <c r="E34" s="273"/>
      <c r="F34" s="273"/>
      <c r="G34" s="273"/>
      <c r="H34" s="87">
        <v>0</v>
      </c>
      <c r="I34" s="87">
        <v>0</v>
      </c>
      <c r="J34" s="274">
        <v>0</v>
      </c>
      <c r="K34" s="274"/>
      <c r="L34" s="274"/>
      <c r="M34" s="87">
        <v>0</v>
      </c>
      <c r="N34" s="83"/>
      <c r="O34" s="83"/>
      <c r="P34" s="83"/>
    </row>
    <row r="35" spans="1:16" ht="9.9499999999999993" customHeight="1">
      <c r="A35" s="83"/>
      <c r="B35" s="273" t="s">
        <v>254</v>
      </c>
      <c r="C35" s="273"/>
      <c r="D35" s="273"/>
      <c r="E35" s="273"/>
      <c r="F35" s="273"/>
      <c r="G35" s="273"/>
      <c r="H35" s="87">
        <v>0</v>
      </c>
      <c r="I35" s="87">
        <v>0</v>
      </c>
      <c r="J35" s="274">
        <v>0</v>
      </c>
      <c r="K35" s="274"/>
      <c r="L35" s="274"/>
      <c r="M35" s="87">
        <v>0</v>
      </c>
      <c r="N35" s="83"/>
      <c r="O35" s="83"/>
      <c r="P35" s="83"/>
    </row>
    <row r="36" spans="1:16" ht="9.9499999999999993" customHeight="1">
      <c r="A36" s="83"/>
      <c r="B36" s="273" t="s">
        <v>255</v>
      </c>
      <c r="C36" s="273"/>
      <c r="D36" s="273"/>
      <c r="E36" s="273"/>
      <c r="F36" s="273"/>
      <c r="G36" s="273"/>
      <c r="H36" s="87">
        <v>56.39</v>
      </c>
      <c r="I36" s="87">
        <v>0.03</v>
      </c>
      <c r="J36" s="274">
        <v>1.73</v>
      </c>
      <c r="K36" s="274"/>
      <c r="L36" s="274"/>
      <c r="M36" s="87">
        <v>1.38</v>
      </c>
      <c r="N36" s="83"/>
      <c r="O36" s="83"/>
      <c r="P36" s="83"/>
    </row>
    <row r="37" spans="1:16" ht="9.9499999999999993" customHeight="1">
      <c r="A37" s="83"/>
      <c r="B37" s="273" t="s">
        <v>256</v>
      </c>
      <c r="C37" s="273"/>
      <c r="D37" s="273"/>
      <c r="E37" s="273"/>
      <c r="F37" s="273"/>
      <c r="G37" s="273"/>
      <c r="H37" s="87">
        <v>0</v>
      </c>
      <c r="I37" s="87">
        <v>0</v>
      </c>
      <c r="J37" s="274">
        <v>0</v>
      </c>
      <c r="K37" s="274"/>
      <c r="L37" s="274"/>
      <c r="M37" s="87">
        <v>0</v>
      </c>
      <c r="N37" s="83"/>
      <c r="O37" s="83"/>
      <c r="P37" s="83"/>
    </row>
    <row r="38" spans="1:16" ht="9.9499999999999993" customHeight="1">
      <c r="A38" s="83"/>
      <c r="B38" s="273" t="s">
        <v>257</v>
      </c>
      <c r="C38" s="273"/>
      <c r="D38" s="273"/>
      <c r="E38" s="273"/>
      <c r="F38" s="273"/>
      <c r="G38" s="273"/>
      <c r="H38" s="87">
        <v>0</v>
      </c>
      <c r="I38" s="87">
        <v>0</v>
      </c>
      <c r="J38" s="274">
        <v>0</v>
      </c>
      <c r="K38" s="274"/>
      <c r="L38" s="274"/>
      <c r="M38" s="87">
        <v>0</v>
      </c>
      <c r="N38" s="83"/>
      <c r="O38" s="83"/>
      <c r="P38" s="83"/>
    </row>
    <row r="39" spans="1:16" ht="9.9499999999999993" customHeight="1">
      <c r="A39" s="83"/>
      <c r="B39" s="273" t="s">
        <v>117</v>
      </c>
      <c r="C39" s="273"/>
      <c r="D39" s="273"/>
      <c r="E39" s="273"/>
      <c r="F39" s="273"/>
      <c r="G39" s="273"/>
      <c r="H39" s="87">
        <v>89.78</v>
      </c>
      <c r="I39" s="87">
        <v>0.04</v>
      </c>
      <c r="J39" s="274">
        <v>2.75</v>
      </c>
      <c r="K39" s="274"/>
      <c r="L39" s="274"/>
      <c r="M39" s="87">
        <v>2.2000000000000002</v>
      </c>
      <c r="N39" s="83"/>
      <c r="O39" s="83"/>
      <c r="P39" s="83"/>
    </row>
    <row r="40" spans="1:16" ht="9.9499999999999993" customHeight="1">
      <c r="A40" s="83"/>
      <c r="B40" s="275" t="s">
        <v>119</v>
      </c>
      <c r="C40" s="275"/>
      <c r="D40" s="275"/>
      <c r="E40" s="275"/>
      <c r="F40" s="276">
        <v>343.26</v>
      </c>
      <c r="G40" s="276"/>
      <c r="H40" s="276"/>
      <c r="I40" s="88">
        <v>0.16</v>
      </c>
      <c r="J40" s="277">
        <v>10.51</v>
      </c>
      <c r="K40" s="277"/>
      <c r="L40" s="277"/>
      <c r="M40" s="88">
        <v>8.4</v>
      </c>
      <c r="N40" s="83"/>
      <c r="O40" s="83"/>
      <c r="P40" s="83"/>
    </row>
    <row r="41" spans="1:16" ht="9.9499999999999993" customHeight="1">
      <c r="A41" s="83"/>
      <c r="B41" s="281" t="s">
        <v>30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83"/>
      <c r="O41" s="83"/>
      <c r="P41" s="83"/>
    </row>
    <row r="42" spans="1:16" ht="9.9499999999999993" customHeight="1">
      <c r="A42" s="83"/>
      <c r="B42" s="273" t="s">
        <v>258</v>
      </c>
      <c r="C42" s="273"/>
      <c r="D42" s="273"/>
      <c r="E42" s="273"/>
      <c r="F42" s="273"/>
      <c r="G42" s="273"/>
      <c r="H42" s="87">
        <v>102.91</v>
      </c>
      <c r="I42" s="87">
        <v>0.05</v>
      </c>
      <c r="J42" s="274">
        <v>3.15</v>
      </c>
      <c r="K42" s="274"/>
      <c r="L42" s="274"/>
      <c r="M42" s="87">
        <v>2.52</v>
      </c>
      <c r="N42" s="83"/>
      <c r="O42" s="83"/>
      <c r="P42" s="83"/>
    </row>
    <row r="43" spans="1:16" ht="9.9499999999999993" customHeight="1">
      <c r="A43" s="83"/>
      <c r="B43" s="275" t="s">
        <v>121</v>
      </c>
      <c r="C43" s="275"/>
      <c r="D43" s="275"/>
      <c r="E43" s="275"/>
      <c r="F43" s="276">
        <v>102.91</v>
      </c>
      <c r="G43" s="276"/>
      <c r="H43" s="276"/>
      <c r="I43" s="88">
        <v>0.05</v>
      </c>
      <c r="J43" s="277">
        <v>3.15</v>
      </c>
      <c r="K43" s="277"/>
      <c r="L43" s="277"/>
      <c r="M43" s="88">
        <v>2.52</v>
      </c>
      <c r="N43" s="83"/>
      <c r="O43" s="83"/>
      <c r="P43" s="83"/>
    </row>
    <row r="44" spans="1:16" ht="9.9499999999999993" customHeight="1">
      <c r="A44" s="83"/>
      <c r="B44" s="278" t="s">
        <v>122</v>
      </c>
      <c r="C44" s="278"/>
      <c r="D44" s="278"/>
      <c r="E44" s="278"/>
      <c r="F44" s="279">
        <v>3265.91</v>
      </c>
      <c r="G44" s="279"/>
      <c r="H44" s="279"/>
      <c r="I44" s="89">
        <v>1.56</v>
      </c>
      <c r="J44" s="280">
        <v>99.99</v>
      </c>
      <c r="K44" s="280"/>
      <c r="L44" s="280"/>
      <c r="M44" s="89">
        <v>79.930000000000007</v>
      </c>
      <c r="N44" s="83"/>
      <c r="O44" s="83"/>
      <c r="P44" s="83"/>
    </row>
    <row r="45" spans="1:16" ht="9.9499999999999993" customHeight="1">
      <c r="A45" s="83"/>
      <c r="B45" s="281" t="s">
        <v>123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83"/>
      <c r="O45" s="83"/>
      <c r="P45" s="83"/>
    </row>
    <row r="46" spans="1:16" ht="9.9499999999999993" customHeight="1">
      <c r="A46" s="83"/>
      <c r="B46" s="273" t="s">
        <v>259</v>
      </c>
      <c r="C46" s="273"/>
      <c r="D46" s="273"/>
      <c r="E46" s="273"/>
      <c r="F46" s="273"/>
      <c r="G46" s="273"/>
      <c r="H46" s="87">
        <v>0.28000000000000003</v>
      </c>
      <c r="I46" s="87">
        <v>0</v>
      </c>
      <c r="J46" s="274">
        <v>0.01</v>
      </c>
      <c r="K46" s="274"/>
      <c r="L46" s="274"/>
      <c r="M46" s="87">
        <v>0.01</v>
      </c>
      <c r="N46" s="83"/>
      <c r="O46" s="83"/>
      <c r="P46" s="83"/>
    </row>
    <row r="47" spans="1:16" ht="9.9499999999999993" customHeight="1">
      <c r="A47" s="83"/>
      <c r="B47" s="273" t="s">
        <v>260</v>
      </c>
      <c r="C47" s="273"/>
      <c r="D47" s="273"/>
      <c r="E47" s="273"/>
      <c r="F47" s="273"/>
      <c r="G47" s="273"/>
      <c r="H47" s="87">
        <v>0</v>
      </c>
      <c r="I47" s="87">
        <v>0</v>
      </c>
      <c r="J47" s="274">
        <v>0</v>
      </c>
      <c r="K47" s="274"/>
      <c r="L47" s="274"/>
      <c r="M47" s="87">
        <v>0</v>
      </c>
      <c r="N47" s="83"/>
      <c r="O47" s="83"/>
      <c r="P47" s="83"/>
    </row>
    <row r="48" spans="1:16" ht="9.9499999999999993" customHeight="1">
      <c r="A48" s="83"/>
      <c r="B48" s="273" t="s">
        <v>261</v>
      </c>
      <c r="C48" s="273"/>
      <c r="D48" s="273"/>
      <c r="E48" s="273"/>
      <c r="F48" s="273"/>
      <c r="G48" s="273"/>
      <c r="H48" s="87">
        <v>0.15</v>
      </c>
      <c r="I48" s="87">
        <v>0</v>
      </c>
      <c r="J48" s="274">
        <v>0</v>
      </c>
      <c r="K48" s="274"/>
      <c r="L48" s="274"/>
      <c r="M48" s="87">
        <v>0</v>
      </c>
      <c r="N48" s="83"/>
      <c r="O48" s="83"/>
      <c r="P48" s="83"/>
    </row>
    <row r="49" spans="1:16" ht="9.9499999999999993" customHeight="1">
      <c r="A49" s="83"/>
      <c r="B49" s="273" t="s">
        <v>275</v>
      </c>
      <c r="C49" s="273"/>
      <c r="D49" s="273"/>
      <c r="E49" s="273"/>
      <c r="F49" s="273"/>
      <c r="G49" s="273"/>
      <c r="H49" s="87">
        <v>625.82000000000005</v>
      </c>
      <c r="I49" s="87">
        <v>0.3</v>
      </c>
      <c r="J49" s="274">
        <v>19.16</v>
      </c>
      <c r="K49" s="274"/>
      <c r="L49" s="274"/>
      <c r="M49" s="87">
        <v>15.32</v>
      </c>
      <c r="N49" s="83"/>
      <c r="O49" s="83"/>
      <c r="P49" s="83"/>
    </row>
    <row r="50" spans="1:16" ht="9.9499999999999993" customHeight="1">
      <c r="A50" s="83"/>
      <c r="B50" s="275" t="s">
        <v>127</v>
      </c>
      <c r="C50" s="275"/>
      <c r="D50" s="275"/>
      <c r="E50" s="275"/>
      <c r="F50" s="276">
        <v>626.25</v>
      </c>
      <c r="G50" s="276"/>
      <c r="H50" s="276"/>
      <c r="I50" s="88">
        <v>0.3</v>
      </c>
      <c r="J50" s="277">
        <v>19.170000000000002</v>
      </c>
      <c r="K50" s="277"/>
      <c r="L50" s="277"/>
      <c r="M50" s="88">
        <v>15.33</v>
      </c>
      <c r="N50" s="83"/>
      <c r="O50" s="83"/>
      <c r="P50" s="83"/>
    </row>
    <row r="51" spans="1:16" ht="9.9499999999999993" customHeight="1">
      <c r="A51" s="83"/>
      <c r="B51" s="281" t="s">
        <v>128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83"/>
      <c r="O51" s="83"/>
      <c r="P51" s="83"/>
    </row>
    <row r="52" spans="1:16" ht="9.9499999999999993" customHeight="1">
      <c r="A52" s="83"/>
      <c r="B52" s="273" t="s">
        <v>129</v>
      </c>
      <c r="C52" s="273"/>
      <c r="D52" s="273"/>
      <c r="E52" s="273"/>
      <c r="F52" s="273"/>
      <c r="G52" s="273"/>
      <c r="H52" s="87">
        <v>71.430000000000007</v>
      </c>
      <c r="I52" s="87">
        <v>0.03</v>
      </c>
      <c r="J52" s="274">
        <v>2.19</v>
      </c>
      <c r="K52" s="274"/>
      <c r="L52" s="274"/>
      <c r="M52" s="87">
        <v>1.75</v>
      </c>
      <c r="N52" s="83"/>
      <c r="O52" s="83"/>
      <c r="P52" s="83"/>
    </row>
    <row r="53" spans="1:16" ht="9.9499999999999993" customHeight="1">
      <c r="A53" s="83"/>
      <c r="B53" s="273" t="s">
        <v>130</v>
      </c>
      <c r="C53" s="273"/>
      <c r="D53" s="273"/>
      <c r="E53" s="273"/>
      <c r="F53" s="273"/>
      <c r="G53" s="273"/>
      <c r="H53" s="87">
        <v>0</v>
      </c>
      <c r="I53" s="87">
        <v>0</v>
      </c>
      <c r="J53" s="274">
        <v>0</v>
      </c>
      <c r="K53" s="274"/>
      <c r="L53" s="274"/>
      <c r="M53" s="87">
        <v>0</v>
      </c>
      <c r="N53" s="83"/>
      <c r="O53" s="83"/>
      <c r="P53" s="83"/>
    </row>
    <row r="54" spans="1:16" ht="9.9499999999999993" customHeight="1">
      <c r="A54" s="83"/>
      <c r="B54" s="273" t="s">
        <v>131</v>
      </c>
      <c r="C54" s="273"/>
      <c r="D54" s="273"/>
      <c r="E54" s="273"/>
      <c r="F54" s="273"/>
      <c r="G54" s="273"/>
      <c r="H54" s="87">
        <v>0.06</v>
      </c>
      <c r="I54" s="87">
        <v>0</v>
      </c>
      <c r="J54" s="274">
        <v>0</v>
      </c>
      <c r="K54" s="274"/>
      <c r="L54" s="274"/>
      <c r="M54" s="87">
        <v>0</v>
      </c>
      <c r="N54" s="83"/>
      <c r="O54" s="83"/>
      <c r="P54" s="83"/>
    </row>
    <row r="55" spans="1:16" ht="9.9499999999999993" customHeight="1">
      <c r="A55" s="83"/>
      <c r="B55" s="273" t="s">
        <v>276</v>
      </c>
      <c r="C55" s="273"/>
      <c r="D55" s="273"/>
      <c r="E55" s="273"/>
      <c r="F55" s="273"/>
      <c r="G55" s="273"/>
      <c r="H55" s="87">
        <v>0</v>
      </c>
      <c r="I55" s="87">
        <v>0</v>
      </c>
      <c r="J55" s="274">
        <v>0</v>
      </c>
      <c r="K55" s="274"/>
      <c r="L55" s="274"/>
      <c r="M55" s="87">
        <v>0</v>
      </c>
      <c r="N55" s="83"/>
      <c r="O55" s="83"/>
      <c r="P55" s="83"/>
    </row>
    <row r="56" spans="1:16" ht="9.9499999999999993" customHeight="1">
      <c r="A56" s="83"/>
      <c r="B56" s="275" t="s">
        <v>132</v>
      </c>
      <c r="C56" s="275"/>
      <c r="D56" s="275"/>
      <c r="E56" s="275"/>
      <c r="F56" s="276">
        <v>71.489999999999995</v>
      </c>
      <c r="G56" s="276"/>
      <c r="H56" s="276"/>
      <c r="I56" s="88">
        <v>0.03</v>
      </c>
      <c r="J56" s="277">
        <v>2.19</v>
      </c>
      <c r="K56" s="277"/>
      <c r="L56" s="277"/>
      <c r="M56" s="88">
        <v>1.75</v>
      </c>
      <c r="N56" s="83"/>
      <c r="O56" s="83"/>
      <c r="P56" s="83"/>
    </row>
    <row r="57" spans="1:16" ht="9.9499999999999993" customHeight="1">
      <c r="A57" s="83"/>
      <c r="B57" s="278" t="s">
        <v>133</v>
      </c>
      <c r="C57" s="278"/>
      <c r="D57" s="278"/>
      <c r="E57" s="278"/>
      <c r="F57" s="280">
        <v>697.74</v>
      </c>
      <c r="G57" s="280"/>
      <c r="H57" s="280"/>
      <c r="I57" s="89">
        <v>0.33</v>
      </c>
      <c r="J57" s="280">
        <v>21.36</v>
      </c>
      <c r="K57" s="280"/>
      <c r="L57" s="280"/>
      <c r="M57" s="89">
        <v>17.079999999999998</v>
      </c>
      <c r="N57" s="83"/>
      <c r="O57" s="83"/>
      <c r="P57" s="83"/>
    </row>
    <row r="58" spans="1:16" ht="9.9499999999999993" customHeight="1">
      <c r="A58" s="83"/>
      <c r="B58" s="278" t="s">
        <v>134</v>
      </c>
      <c r="C58" s="278"/>
      <c r="D58" s="278"/>
      <c r="E58" s="278"/>
      <c r="F58" s="279">
        <v>3963.65</v>
      </c>
      <c r="G58" s="279"/>
      <c r="H58" s="279"/>
      <c r="I58" s="89">
        <v>1.89</v>
      </c>
      <c r="J58" s="280">
        <v>121.35</v>
      </c>
      <c r="K58" s="280"/>
      <c r="L58" s="280"/>
      <c r="M58" s="89">
        <v>97.01</v>
      </c>
      <c r="N58" s="83"/>
      <c r="O58" s="83"/>
      <c r="P58" s="83"/>
    </row>
    <row r="59" spans="1:16" ht="9.9499999999999993" customHeight="1">
      <c r="A59" s="83"/>
      <c r="B59" s="281" t="s">
        <v>135</v>
      </c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83"/>
      <c r="O59" s="83"/>
      <c r="P59" s="83"/>
    </row>
    <row r="60" spans="1:16" ht="9.9499999999999993" customHeight="1">
      <c r="A60" s="83"/>
      <c r="B60" s="273" t="s">
        <v>277</v>
      </c>
      <c r="C60" s="273"/>
      <c r="D60" s="273"/>
      <c r="E60" s="273"/>
      <c r="F60" s="273"/>
      <c r="G60" s="273"/>
      <c r="H60" s="87">
        <v>0.45</v>
      </c>
      <c r="I60" s="87">
        <v>0</v>
      </c>
      <c r="J60" s="274">
        <v>0.01</v>
      </c>
      <c r="K60" s="274"/>
      <c r="L60" s="274"/>
      <c r="M60" s="87">
        <v>0.01</v>
      </c>
      <c r="N60" s="83"/>
      <c r="O60" s="83"/>
      <c r="P60" s="83"/>
    </row>
    <row r="61" spans="1:16" ht="9.9499999999999993" customHeight="1">
      <c r="A61" s="83"/>
      <c r="B61" s="273" t="s">
        <v>278</v>
      </c>
      <c r="C61" s="273"/>
      <c r="D61" s="273"/>
      <c r="E61" s="273"/>
      <c r="F61" s="273"/>
      <c r="G61" s="273"/>
      <c r="H61" s="87">
        <v>19.309999999999999</v>
      </c>
      <c r="I61" s="87">
        <v>0.01</v>
      </c>
      <c r="J61" s="274">
        <v>0.59</v>
      </c>
      <c r="K61" s="274"/>
      <c r="L61" s="274"/>
      <c r="M61" s="87">
        <v>0.47</v>
      </c>
      <c r="N61" s="83"/>
      <c r="O61" s="83"/>
      <c r="P61" s="83"/>
    </row>
    <row r="62" spans="1:16" ht="9.9499999999999993" customHeight="1">
      <c r="A62" s="83"/>
      <c r="B62" s="273" t="s">
        <v>279</v>
      </c>
      <c r="C62" s="273"/>
      <c r="D62" s="273"/>
      <c r="E62" s="273"/>
      <c r="F62" s="273"/>
      <c r="G62" s="273"/>
      <c r="H62" s="87">
        <v>102.58</v>
      </c>
      <c r="I62" s="87">
        <v>0.05</v>
      </c>
      <c r="J62" s="274">
        <v>3.14</v>
      </c>
      <c r="K62" s="274"/>
      <c r="L62" s="274"/>
      <c r="M62" s="87">
        <v>2.5099999999999998</v>
      </c>
      <c r="N62" s="83"/>
      <c r="O62" s="83"/>
      <c r="P62" s="83"/>
    </row>
    <row r="63" spans="1:16" ht="9.9499999999999993" customHeight="1">
      <c r="A63" s="83"/>
      <c r="B63" s="275" t="s">
        <v>139</v>
      </c>
      <c r="C63" s="275"/>
      <c r="D63" s="275"/>
      <c r="E63" s="275"/>
      <c r="F63" s="276">
        <v>122.34</v>
      </c>
      <c r="G63" s="276"/>
      <c r="H63" s="276"/>
      <c r="I63" s="88">
        <v>0.06</v>
      </c>
      <c r="J63" s="277">
        <v>3.74</v>
      </c>
      <c r="K63" s="277"/>
      <c r="L63" s="277"/>
      <c r="M63" s="88">
        <v>2.99</v>
      </c>
      <c r="N63" s="83"/>
      <c r="O63" s="83"/>
      <c r="P63" s="83"/>
    </row>
    <row r="64" spans="1:16" ht="9.9499999999999993" customHeight="1">
      <c r="A64" s="83"/>
      <c r="B64" s="278" t="s">
        <v>140</v>
      </c>
      <c r="C64" s="278"/>
      <c r="D64" s="278"/>
      <c r="E64" s="278"/>
      <c r="F64" s="279">
        <v>4085.99</v>
      </c>
      <c r="G64" s="279"/>
      <c r="H64" s="279"/>
      <c r="I64" s="89">
        <v>1.95</v>
      </c>
      <c r="J64" s="280">
        <v>125.09</v>
      </c>
      <c r="K64" s="280"/>
      <c r="L64" s="280"/>
      <c r="M64" s="90" t="s">
        <v>141</v>
      </c>
      <c r="N64" s="83"/>
      <c r="O64" s="83"/>
      <c r="P64" s="83"/>
    </row>
    <row r="65" spans="1:16" ht="96.9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  <row r="66" spans="1:16" ht="15" customHeight="1">
      <c r="A66" s="83"/>
      <c r="B66" s="272" t="s">
        <v>51</v>
      </c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</row>
    <row r="67" spans="1:16" ht="20.100000000000001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</sheetData>
  <mergeCells count="129">
    <mergeCell ref="E2:O2"/>
    <mergeCell ref="E3:O3"/>
    <mergeCell ref="E4:O4"/>
    <mergeCell ref="B5:F5"/>
    <mergeCell ref="G5:O5"/>
    <mergeCell ref="B6:F6"/>
    <mergeCell ref="G6:O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G49"/>
    <mergeCell ref="J49:L49"/>
    <mergeCell ref="B50:E50"/>
    <mergeCell ref="F50:H50"/>
    <mergeCell ref="J50:L50"/>
    <mergeCell ref="B51:M51"/>
    <mergeCell ref="B58:E58"/>
    <mergeCell ref="F58:H58"/>
    <mergeCell ref="J58:L58"/>
    <mergeCell ref="B59:M59"/>
    <mergeCell ref="B60:G60"/>
    <mergeCell ref="J60:L60"/>
    <mergeCell ref="B55:G55"/>
    <mergeCell ref="J55:L55"/>
    <mergeCell ref="B56:E56"/>
    <mergeCell ref="F56:H56"/>
    <mergeCell ref="J56:L56"/>
    <mergeCell ref="B57:E57"/>
    <mergeCell ref="F57:H57"/>
    <mergeCell ref="J57:L57"/>
    <mergeCell ref="B64:E64"/>
    <mergeCell ref="F64:H64"/>
    <mergeCell ref="J64:L64"/>
    <mergeCell ref="B66:P66"/>
    <mergeCell ref="B61:G61"/>
    <mergeCell ref="J61:L61"/>
    <mergeCell ref="B62:G62"/>
    <mergeCell ref="J62:L62"/>
    <mergeCell ref="B63:E63"/>
    <mergeCell ref="F63:H63"/>
    <mergeCell ref="J63:L63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E65"/>
  <sheetViews>
    <sheetView showGridLines="0" zoomScaleNormal="100" workbookViewId="0">
      <selection sqref="A1:E1"/>
    </sheetView>
  </sheetViews>
  <sheetFormatPr defaultColWidth="8.7109375" defaultRowHeight="12.75"/>
  <cols>
    <col min="1" max="1" width="39" style="33" customWidth="1"/>
    <col min="2" max="5" width="11.7109375" style="33" customWidth="1"/>
    <col min="6" max="16384" width="8.7109375" style="33"/>
  </cols>
  <sheetData>
    <row r="1" spans="1:5">
      <c r="A1" s="288" t="s">
        <v>291</v>
      </c>
      <c r="B1" s="289"/>
      <c r="C1" s="289"/>
      <c r="D1" s="289"/>
      <c r="E1" s="289"/>
    </row>
    <row r="2" spans="1:5">
      <c r="A2" s="288" t="s">
        <v>290</v>
      </c>
      <c r="B2" s="289"/>
      <c r="C2" s="289"/>
      <c r="D2" s="289"/>
      <c r="E2" s="289"/>
    </row>
    <row r="3" spans="1:5">
      <c r="A3" s="288" t="s">
        <v>298</v>
      </c>
      <c r="B3" s="289"/>
      <c r="C3" s="289"/>
      <c r="D3" s="289"/>
      <c r="E3" s="289"/>
    </row>
    <row r="4" spans="1:5">
      <c r="A4" s="100" t="s">
        <v>272</v>
      </c>
      <c r="B4" s="288" t="s">
        <v>73</v>
      </c>
      <c r="C4" s="289"/>
      <c r="D4" s="289"/>
      <c r="E4" s="289"/>
    </row>
    <row r="5" spans="1:5">
      <c r="A5" s="100" t="s">
        <v>288</v>
      </c>
      <c r="B5" s="288" t="s">
        <v>273</v>
      </c>
      <c r="C5" s="289"/>
      <c r="D5" s="289"/>
      <c r="E5" s="289"/>
    </row>
    <row r="6" spans="1:5">
      <c r="A6" s="100" t="s">
        <v>299</v>
      </c>
      <c r="B6" s="102" t="s">
        <v>76</v>
      </c>
    </row>
    <row r="7" spans="1:5" ht="22.5">
      <c r="A7" s="103" t="s">
        <v>7</v>
      </c>
      <c r="B7" s="103" t="s">
        <v>77</v>
      </c>
      <c r="C7" s="103" t="s">
        <v>78</v>
      </c>
      <c r="D7" s="103" t="s">
        <v>285</v>
      </c>
      <c r="E7" s="103" t="s">
        <v>284</v>
      </c>
    </row>
    <row r="8" spans="1:5">
      <c r="A8" s="288" t="s">
        <v>283</v>
      </c>
      <c r="B8" s="289"/>
      <c r="C8" s="289"/>
      <c r="D8" s="289"/>
      <c r="E8" s="289"/>
    </row>
    <row r="9" spans="1:5">
      <c r="A9" s="102" t="s">
        <v>81</v>
      </c>
      <c r="B9" s="101">
        <v>0</v>
      </c>
      <c r="C9" s="101">
        <v>0</v>
      </c>
      <c r="D9" s="101">
        <v>0</v>
      </c>
      <c r="E9" s="101">
        <v>0</v>
      </c>
    </row>
    <row r="10" spans="1:5">
      <c r="A10" s="102" t="s">
        <v>82</v>
      </c>
      <c r="B10" s="101">
        <v>0</v>
      </c>
      <c r="C10" s="101">
        <v>0</v>
      </c>
      <c r="D10" s="101">
        <v>0</v>
      </c>
      <c r="E10" s="101">
        <v>0</v>
      </c>
    </row>
    <row r="11" spans="1:5">
      <c r="A11" s="102" t="s">
        <v>83</v>
      </c>
    </row>
    <row r="12" spans="1:5">
      <c r="A12" s="102" t="s">
        <v>84</v>
      </c>
      <c r="B12" s="101">
        <v>7.31</v>
      </c>
      <c r="C12" s="101">
        <v>3.48E-3</v>
      </c>
      <c r="D12" s="101">
        <v>0.27</v>
      </c>
      <c r="E12" s="101">
        <v>0.22</v>
      </c>
    </row>
    <row r="13" spans="1:5">
      <c r="A13" s="102" t="s">
        <v>85</v>
      </c>
      <c r="B13" s="101">
        <v>0</v>
      </c>
      <c r="C13" s="101">
        <v>0</v>
      </c>
      <c r="D13" s="101">
        <v>0</v>
      </c>
      <c r="E13" s="101">
        <v>0</v>
      </c>
    </row>
    <row r="14" spans="1:5">
      <c r="A14" s="102" t="s">
        <v>86</v>
      </c>
      <c r="B14" s="101">
        <v>0</v>
      </c>
      <c r="C14" s="101">
        <v>0</v>
      </c>
      <c r="D14" s="101">
        <v>0</v>
      </c>
      <c r="E14" s="101">
        <v>0</v>
      </c>
    </row>
    <row r="15" spans="1:5">
      <c r="A15" s="102" t="s">
        <v>87</v>
      </c>
      <c r="B15" s="101">
        <v>0</v>
      </c>
      <c r="C15" s="101">
        <v>0</v>
      </c>
      <c r="D15" s="101">
        <v>0</v>
      </c>
      <c r="E15" s="101">
        <v>0</v>
      </c>
    </row>
    <row r="16" spans="1:5">
      <c r="A16" s="102" t="s">
        <v>241</v>
      </c>
      <c r="B16" s="101">
        <v>1862.5</v>
      </c>
      <c r="C16" s="101">
        <v>0.88690999999999998</v>
      </c>
      <c r="D16" s="101">
        <v>68.040000000000006</v>
      </c>
      <c r="E16" s="101">
        <v>56.81</v>
      </c>
    </row>
    <row r="17" spans="1:5">
      <c r="A17" s="102" t="s">
        <v>89</v>
      </c>
      <c r="B17" s="101">
        <v>62.7</v>
      </c>
      <c r="C17" s="101">
        <v>2.9860000000000001E-2</v>
      </c>
      <c r="D17" s="101">
        <v>2.29</v>
      </c>
      <c r="E17" s="101">
        <v>1.91</v>
      </c>
    </row>
    <row r="18" spans="1:5">
      <c r="A18" s="102" t="s">
        <v>242</v>
      </c>
      <c r="B18" s="101">
        <v>0</v>
      </c>
      <c r="C18" s="101">
        <v>0</v>
      </c>
      <c r="D18" s="101">
        <v>0</v>
      </c>
      <c r="E18" s="101">
        <v>0</v>
      </c>
    </row>
    <row r="19" spans="1:5">
      <c r="A19" s="102" t="s">
        <v>91</v>
      </c>
      <c r="B19" s="101">
        <v>0</v>
      </c>
      <c r="C19" s="101">
        <v>0</v>
      </c>
      <c r="D19" s="101">
        <v>0</v>
      </c>
      <c r="E19" s="101">
        <v>0</v>
      </c>
    </row>
    <row r="20" spans="1:5">
      <c r="A20" s="102" t="s">
        <v>92</v>
      </c>
      <c r="B20" s="101">
        <v>0</v>
      </c>
      <c r="C20" s="101">
        <v>0</v>
      </c>
      <c r="D20" s="101">
        <v>0</v>
      </c>
      <c r="E20" s="101">
        <v>0</v>
      </c>
    </row>
    <row r="21" spans="1:5">
      <c r="A21" s="102" t="s">
        <v>243</v>
      </c>
      <c r="B21" s="101">
        <v>0</v>
      </c>
      <c r="C21" s="101">
        <v>0</v>
      </c>
      <c r="D21" s="101">
        <v>0</v>
      </c>
      <c r="E21" s="101">
        <v>0</v>
      </c>
    </row>
    <row r="22" spans="1:5">
      <c r="A22" s="102" t="s">
        <v>244</v>
      </c>
    </row>
    <row r="23" spans="1:5">
      <c r="A23" s="102" t="s">
        <v>245</v>
      </c>
      <c r="B23" s="101">
        <v>516.79999999999995</v>
      </c>
      <c r="C23" s="101">
        <v>0.24609</v>
      </c>
      <c r="D23" s="101">
        <v>18.88</v>
      </c>
      <c r="E23" s="101">
        <v>15.76</v>
      </c>
    </row>
    <row r="24" spans="1:5">
      <c r="A24" s="102" t="s">
        <v>246</v>
      </c>
      <c r="B24" s="101">
        <v>0</v>
      </c>
      <c r="C24" s="101">
        <v>0</v>
      </c>
      <c r="D24" s="101">
        <v>0</v>
      </c>
      <c r="E24" s="101">
        <v>0</v>
      </c>
    </row>
    <row r="25" spans="1:5">
      <c r="A25" s="102" t="s">
        <v>247</v>
      </c>
      <c r="B25" s="101">
        <v>0</v>
      </c>
      <c r="C25" s="101">
        <v>0</v>
      </c>
      <c r="D25" s="101">
        <v>0</v>
      </c>
      <c r="E25" s="101">
        <v>0</v>
      </c>
    </row>
    <row r="26" spans="1:5">
      <c r="A26" s="102" t="s">
        <v>248</v>
      </c>
      <c r="B26" s="101">
        <v>0</v>
      </c>
      <c r="C26" s="101">
        <v>0</v>
      </c>
      <c r="D26" s="101">
        <v>0</v>
      </c>
      <c r="E26" s="101">
        <v>0</v>
      </c>
    </row>
    <row r="27" spans="1:5">
      <c r="A27" s="100" t="s">
        <v>219</v>
      </c>
      <c r="B27" s="99">
        <v>2449.3099999999995</v>
      </c>
      <c r="C27" s="99">
        <v>1.1663399999999999</v>
      </c>
      <c r="D27" s="99">
        <v>89.48</v>
      </c>
      <c r="E27" s="99">
        <v>74.7</v>
      </c>
    </row>
    <row r="28" spans="1:5">
      <c r="A28" s="288" t="s">
        <v>105</v>
      </c>
      <c r="B28" s="289"/>
      <c r="C28" s="289"/>
      <c r="D28" s="289"/>
      <c r="E28" s="289"/>
    </row>
    <row r="29" spans="1:5">
      <c r="A29" s="102" t="s">
        <v>249</v>
      </c>
      <c r="B29" s="101">
        <v>75</v>
      </c>
      <c r="C29" s="101">
        <v>3.5709999999999999E-2</v>
      </c>
      <c r="D29" s="101">
        <v>2.74</v>
      </c>
      <c r="E29" s="101">
        <v>2.29</v>
      </c>
    </row>
    <row r="30" spans="1:5">
      <c r="A30" s="102" t="s">
        <v>250</v>
      </c>
      <c r="B30" s="101">
        <v>73.48</v>
      </c>
      <c r="C30" s="101">
        <v>3.499E-2</v>
      </c>
      <c r="D30" s="101">
        <v>2.68</v>
      </c>
      <c r="E30" s="101">
        <v>2.2400000000000002</v>
      </c>
    </row>
    <row r="31" spans="1:5">
      <c r="A31" s="102" t="s">
        <v>251</v>
      </c>
      <c r="B31" s="101">
        <v>0</v>
      </c>
      <c r="C31" s="101">
        <v>0</v>
      </c>
      <c r="D31" s="101">
        <v>0</v>
      </c>
      <c r="E31" s="101">
        <v>0</v>
      </c>
    </row>
    <row r="32" spans="1:5">
      <c r="A32" s="102" t="s">
        <v>252</v>
      </c>
      <c r="B32" s="101">
        <v>0</v>
      </c>
      <c r="C32" s="101">
        <v>0</v>
      </c>
      <c r="D32" s="101">
        <v>0</v>
      </c>
      <c r="E32" s="101">
        <v>0</v>
      </c>
    </row>
    <row r="33" spans="1:5">
      <c r="A33" s="102" t="s">
        <v>253</v>
      </c>
      <c r="B33" s="101">
        <v>0</v>
      </c>
      <c r="C33" s="101">
        <v>0</v>
      </c>
      <c r="D33" s="101">
        <v>0</v>
      </c>
      <c r="E33" s="101">
        <v>0</v>
      </c>
    </row>
    <row r="34" spans="1:5">
      <c r="A34" s="102" t="s">
        <v>254</v>
      </c>
      <c r="B34" s="101">
        <v>0</v>
      </c>
      <c r="C34" s="101">
        <v>0</v>
      </c>
      <c r="D34" s="101">
        <v>0</v>
      </c>
      <c r="E34" s="101">
        <v>0</v>
      </c>
    </row>
    <row r="35" spans="1:5">
      <c r="A35" s="102" t="s">
        <v>255</v>
      </c>
      <c r="B35" s="101">
        <v>48.99</v>
      </c>
      <c r="C35" s="101">
        <v>2.333E-2</v>
      </c>
      <c r="D35" s="101">
        <v>1.79</v>
      </c>
      <c r="E35" s="101">
        <v>1.49</v>
      </c>
    </row>
    <row r="36" spans="1:5">
      <c r="A36" s="102" t="s">
        <v>256</v>
      </c>
      <c r="B36" s="101">
        <v>0</v>
      </c>
      <c r="C36" s="101">
        <v>0</v>
      </c>
      <c r="D36" s="101">
        <v>0</v>
      </c>
      <c r="E36" s="101">
        <v>0</v>
      </c>
    </row>
    <row r="37" spans="1:5">
      <c r="A37" s="102" t="s">
        <v>257</v>
      </c>
      <c r="B37" s="101">
        <v>0</v>
      </c>
      <c r="C37" s="101">
        <v>0</v>
      </c>
      <c r="D37" s="101">
        <v>0</v>
      </c>
      <c r="E37" s="101">
        <v>0</v>
      </c>
    </row>
    <row r="38" spans="1:5">
      <c r="A38" s="102" t="s">
        <v>117</v>
      </c>
      <c r="B38" s="101">
        <v>55.44</v>
      </c>
      <c r="C38" s="101">
        <v>2.64E-2</v>
      </c>
      <c r="D38" s="101">
        <v>2.0299999999999998</v>
      </c>
      <c r="E38" s="101">
        <v>1.69</v>
      </c>
    </row>
    <row r="39" spans="1:5">
      <c r="A39" s="100" t="s">
        <v>119</v>
      </c>
      <c r="B39" s="99">
        <v>252.91000000000003</v>
      </c>
      <c r="C39" s="99">
        <v>0.12043</v>
      </c>
      <c r="D39" s="99">
        <v>9.24</v>
      </c>
      <c r="E39" s="99">
        <v>7.71</v>
      </c>
    </row>
    <row r="40" spans="1:5">
      <c r="A40" s="288" t="s">
        <v>30</v>
      </c>
      <c r="B40" s="289"/>
      <c r="C40" s="289"/>
      <c r="D40" s="289"/>
      <c r="E40" s="289"/>
    </row>
    <row r="41" spans="1:5">
      <c r="A41" s="102" t="s">
        <v>258</v>
      </c>
      <c r="B41" s="101">
        <v>35.11</v>
      </c>
      <c r="C41" s="101">
        <v>0.02</v>
      </c>
      <c r="D41" s="101">
        <v>1.28</v>
      </c>
      <c r="E41" s="101">
        <v>1.07</v>
      </c>
    </row>
    <row r="42" spans="1:5">
      <c r="A42" s="100" t="s">
        <v>121</v>
      </c>
      <c r="B42" s="99">
        <v>35.11</v>
      </c>
      <c r="C42" s="99">
        <v>0.02</v>
      </c>
      <c r="D42" s="99">
        <v>1.28</v>
      </c>
      <c r="E42" s="99">
        <v>1.07</v>
      </c>
    </row>
    <row r="43" spans="1:5">
      <c r="A43" s="100" t="s">
        <v>122</v>
      </c>
      <c r="B43" s="99">
        <v>2737.3299999999995</v>
      </c>
      <c r="C43" s="99">
        <v>1.30677</v>
      </c>
      <c r="D43" s="99">
        <v>100</v>
      </c>
      <c r="E43" s="99">
        <v>83.48</v>
      </c>
    </row>
    <row r="44" spans="1:5">
      <c r="A44" s="288" t="s">
        <v>123</v>
      </c>
      <c r="B44" s="289"/>
      <c r="C44" s="289"/>
      <c r="D44" s="289"/>
      <c r="E44" s="289"/>
    </row>
    <row r="45" spans="1:5">
      <c r="A45" s="102" t="s">
        <v>259</v>
      </c>
      <c r="B45" s="101">
        <v>0.47</v>
      </c>
      <c r="C45" s="101">
        <v>2.2000000000000001E-4</v>
      </c>
      <c r="D45" s="101">
        <v>0.02</v>
      </c>
      <c r="E45" s="101">
        <v>0.01</v>
      </c>
    </row>
    <row r="46" spans="1:5">
      <c r="A46" s="102" t="s">
        <v>260</v>
      </c>
      <c r="B46" s="101">
        <v>0</v>
      </c>
      <c r="C46" s="101">
        <v>0</v>
      </c>
      <c r="D46" s="101">
        <v>0</v>
      </c>
      <c r="E46" s="101">
        <v>0</v>
      </c>
    </row>
    <row r="47" spans="1:5">
      <c r="A47" s="102" t="s">
        <v>261</v>
      </c>
      <c r="B47" s="101">
        <v>0.03</v>
      </c>
      <c r="C47" s="101">
        <v>2.0000000000000002E-5</v>
      </c>
      <c r="D47" s="101">
        <v>0</v>
      </c>
      <c r="E47" s="101">
        <v>0</v>
      </c>
    </row>
    <row r="48" spans="1:5">
      <c r="A48" s="102" t="s">
        <v>275</v>
      </c>
      <c r="B48" s="101">
        <v>248.62</v>
      </c>
      <c r="C48" s="101">
        <v>0.11839</v>
      </c>
      <c r="D48" s="101">
        <v>9.08</v>
      </c>
      <c r="E48" s="101">
        <v>7.58</v>
      </c>
    </row>
    <row r="49" spans="1:5">
      <c r="A49" s="100" t="s">
        <v>127</v>
      </c>
      <c r="B49" s="99">
        <v>249.12</v>
      </c>
      <c r="C49" s="99">
        <v>0.11863</v>
      </c>
      <c r="D49" s="99">
        <v>9.1</v>
      </c>
      <c r="E49" s="99">
        <v>7.59</v>
      </c>
    </row>
    <row r="50" spans="1:5">
      <c r="A50" s="288" t="s">
        <v>128</v>
      </c>
      <c r="B50" s="289"/>
      <c r="C50" s="289"/>
      <c r="D50" s="289"/>
      <c r="E50" s="289"/>
    </row>
    <row r="51" spans="1:5">
      <c r="A51" s="102" t="s">
        <v>129</v>
      </c>
      <c r="B51" s="101">
        <v>121.43</v>
      </c>
      <c r="C51" s="101">
        <v>5.7820000000000003E-2</v>
      </c>
      <c r="D51" s="101">
        <v>4.4400000000000004</v>
      </c>
      <c r="E51" s="101">
        <v>3.7</v>
      </c>
    </row>
    <row r="52" spans="1:5">
      <c r="A52" s="102" t="s">
        <v>130</v>
      </c>
      <c r="B52" s="101">
        <v>28.58</v>
      </c>
      <c r="C52" s="101">
        <v>1.3610000000000001E-2</v>
      </c>
      <c r="D52" s="101">
        <v>1.04</v>
      </c>
      <c r="E52" s="101">
        <v>0.87</v>
      </c>
    </row>
    <row r="53" spans="1:5">
      <c r="A53" s="102" t="s">
        <v>131</v>
      </c>
      <c r="B53" s="101">
        <v>0.09</v>
      </c>
      <c r="C53" s="101">
        <v>4.0000000000000003E-5</v>
      </c>
      <c r="D53" s="101">
        <v>0</v>
      </c>
      <c r="E53" s="101">
        <v>0</v>
      </c>
    </row>
    <row r="54" spans="1:5">
      <c r="A54" s="102" t="s">
        <v>276</v>
      </c>
      <c r="B54" s="101">
        <v>0</v>
      </c>
      <c r="C54" s="101">
        <v>0</v>
      </c>
      <c r="D54" s="101">
        <v>0</v>
      </c>
      <c r="E54" s="101">
        <v>0</v>
      </c>
    </row>
    <row r="55" spans="1:5">
      <c r="A55" s="100" t="s">
        <v>132</v>
      </c>
      <c r="B55" s="99">
        <v>150.1</v>
      </c>
      <c r="C55" s="99">
        <v>7.1470000000000006E-2</v>
      </c>
      <c r="D55" s="99">
        <v>5.48</v>
      </c>
      <c r="E55" s="99">
        <v>4.57</v>
      </c>
    </row>
    <row r="56" spans="1:5">
      <c r="A56" s="100" t="s">
        <v>133</v>
      </c>
      <c r="B56" s="99">
        <v>399.22</v>
      </c>
      <c r="C56" s="99">
        <v>0.19009999999999999</v>
      </c>
      <c r="D56" s="99">
        <v>14.58</v>
      </c>
      <c r="E56" s="99">
        <v>12.16</v>
      </c>
    </row>
    <row r="57" spans="1:5">
      <c r="A57" s="100" t="s">
        <v>134</v>
      </c>
      <c r="B57" s="99">
        <v>3136.5499999999993</v>
      </c>
      <c r="C57" s="99">
        <v>1.4968699999999999</v>
      </c>
      <c r="D57" s="99">
        <v>114.58</v>
      </c>
      <c r="E57" s="99">
        <v>95.64</v>
      </c>
    </row>
    <row r="58" spans="1:5">
      <c r="A58" s="288" t="s">
        <v>135</v>
      </c>
      <c r="B58" s="289"/>
      <c r="C58" s="289"/>
      <c r="D58" s="289"/>
      <c r="E58" s="289"/>
    </row>
    <row r="59" spans="1:5">
      <c r="A59" s="102" t="s">
        <v>277</v>
      </c>
      <c r="B59" s="101">
        <v>0.34</v>
      </c>
      <c r="C59" s="101">
        <v>1.6000000000000001E-4</v>
      </c>
      <c r="D59" s="101">
        <v>0.01</v>
      </c>
      <c r="E59" s="101">
        <v>0.01</v>
      </c>
    </row>
    <row r="60" spans="1:5">
      <c r="A60" s="102" t="s">
        <v>278</v>
      </c>
      <c r="B60" s="101">
        <v>3.61</v>
      </c>
      <c r="C60" s="101">
        <v>1.72E-3</v>
      </c>
      <c r="D60" s="101">
        <v>0.13</v>
      </c>
      <c r="E60" s="101">
        <v>0.11</v>
      </c>
    </row>
    <row r="61" spans="1:5">
      <c r="A61" s="102" t="s">
        <v>279</v>
      </c>
      <c r="B61" s="101">
        <v>137.75</v>
      </c>
      <c r="C61" s="101">
        <v>6.5600000000000006E-2</v>
      </c>
      <c r="D61" s="101">
        <v>5.03</v>
      </c>
      <c r="E61" s="101">
        <v>4.2</v>
      </c>
    </row>
    <row r="62" spans="1:5">
      <c r="A62" s="100" t="s">
        <v>282</v>
      </c>
      <c r="B62" s="99">
        <v>141.70000000000002</v>
      </c>
      <c r="C62" s="99">
        <v>6.7479999999999998E-2</v>
      </c>
      <c r="D62" s="99">
        <v>5.17</v>
      </c>
      <c r="E62" s="99">
        <v>4.32</v>
      </c>
    </row>
    <row r="63" spans="1:5">
      <c r="A63" s="100" t="s">
        <v>140</v>
      </c>
      <c r="B63" s="99">
        <v>3278.2499999999991</v>
      </c>
      <c r="C63" s="99">
        <v>1.5643499999999999</v>
      </c>
      <c r="D63" s="99">
        <v>119.75</v>
      </c>
      <c r="E63" s="99">
        <v>99.96</v>
      </c>
    </row>
    <row r="65" spans="1:5">
      <c r="A65" s="288" t="s">
        <v>51</v>
      </c>
      <c r="B65" s="289"/>
      <c r="C65" s="289"/>
      <c r="D65" s="289"/>
      <c r="E65" s="289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5.140625" style="92" customWidth="1"/>
    <col min="2" max="3" width="13.7109375" style="92" customWidth="1"/>
    <col min="4" max="5" width="18.7109375" style="92" customWidth="1"/>
    <col min="6" max="256" width="9.140625" style="92"/>
    <col min="257" max="257" width="35.140625" style="92" customWidth="1"/>
    <col min="258" max="259" width="13.7109375" style="92" customWidth="1"/>
    <col min="260" max="261" width="18.7109375" style="92" customWidth="1"/>
    <col min="262" max="512" width="9.140625" style="92"/>
    <col min="513" max="513" width="35.140625" style="92" customWidth="1"/>
    <col min="514" max="515" width="13.7109375" style="92" customWidth="1"/>
    <col min="516" max="517" width="18.7109375" style="92" customWidth="1"/>
    <col min="518" max="768" width="9.140625" style="92"/>
    <col min="769" max="769" width="35.140625" style="92" customWidth="1"/>
    <col min="770" max="771" width="13.7109375" style="92" customWidth="1"/>
    <col min="772" max="773" width="18.7109375" style="92" customWidth="1"/>
    <col min="774" max="1024" width="9.140625" style="92"/>
    <col min="1025" max="1025" width="35.140625" style="92" customWidth="1"/>
    <col min="1026" max="1027" width="13.7109375" style="92" customWidth="1"/>
    <col min="1028" max="1029" width="18.7109375" style="92" customWidth="1"/>
    <col min="1030" max="1280" width="9.140625" style="92"/>
    <col min="1281" max="1281" width="35.140625" style="92" customWidth="1"/>
    <col min="1282" max="1283" width="13.7109375" style="92" customWidth="1"/>
    <col min="1284" max="1285" width="18.7109375" style="92" customWidth="1"/>
    <col min="1286" max="1536" width="9.140625" style="92"/>
    <col min="1537" max="1537" width="35.140625" style="92" customWidth="1"/>
    <col min="1538" max="1539" width="13.7109375" style="92" customWidth="1"/>
    <col min="1540" max="1541" width="18.7109375" style="92" customWidth="1"/>
    <col min="1542" max="1792" width="9.140625" style="92"/>
    <col min="1793" max="1793" width="35.140625" style="92" customWidth="1"/>
    <col min="1794" max="1795" width="13.7109375" style="92" customWidth="1"/>
    <col min="1796" max="1797" width="18.7109375" style="92" customWidth="1"/>
    <col min="1798" max="2048" width="9.140625" style="92"/>
    <col min="2049" max="2049" width="35.140625" style="92" customWidth="1"/>
    <col min="2050" max="2051" width="13.7109375" style="92" customWidth="1"/>
    <col min="2052" max="2053" width="18.7109375" style="92" customWidth="1"/>
    <col min="2054" max="2304" width="9.140625" style="92"/>
    <col min="2305" max="2305" width="35.140625" style="92" customWidth="1"/>
    <col min="2306" max="2307" width="13.7109375" style="92" customWidth="1"/>
    <col min="2308" max="2309" width="18.7109375" style="92" customWidth="1"/>
    <col min="2310" max="2560" width="9.140625" style="92"/>
    <col min="2561" max="2561" width="35.140625" style="92" customWidth="1"/>
    <col min="2562" max="2563" width="13.7109375" style="92" customWidth="1"/>
    <col min="2564" max="2565" width="18.7109375" style="92" customWidth="1"/>
    <col min="2566" max="2816" width="9.140625" style="92"/>
    <col min="2817" max="2817" width="35.140625" style="92" customWidth="1"/>
    <col min="2818" max="2819" width="13.7109375" style="92" customWidth="1"/>
    <col min="2820" max="2821" width="18.7109375" style="92" customWidth="1"/>
    <col min="2822" max="3072" width="9.140625" style="92"/>
    <col min="3073" max="3073" width="35.140625" style="92" customWidth="1"/>
    <col min="3074" max="3075" width="13.7109375" style="92" customWidth="1"/>
    <col min="3076" max="3077" width="18.7109375" style="92" customWidth="1"/>
    <col min="3078" max="3328" width="9.140625" style="92"/>
    <col min="3329" max="3329" width="35.140625" style="92" customWidth="1"/>
    <col min="3330" max="3331" width="13.7109375" style="92" customWidth="1"/>
    <col min="3332" max="3333" width="18.7109375" style="92" customWidth="1"/>
    <col min="3334" max="3584" width="9.140625" style="92"/>
    <col min="3585" max="3585" width="35.140625" style="92" customWidth="1"/>
    <col min="3586" max="3587" width="13.7109375" style="92" customWidth="1"/>
    <col min="3588" max="3589" width="18.7109375" style="92" customWidth="1"/>
    <col min="3590" max="3840" width="9.140625" style="92"/>
    <col min="3841" max="3841" width="35.140625" style="92" customWidth="1"/>
    <col min="3842" max="3843" width="13.7109375" style="92" customWidth="1"/>
    <col min="3844" max="3845" width="18.7109375" style="92" customWidth="1"/>
    <col min="3846" max="4096" width="9.140625" style="92"/>
    <col min="4097" max="4097" width="35.140625" style="92" customWidth="1"/>
    <col min="4098" max="4099" width="13.7109375" style="92" customWidth="1"/>
    <col min="4100" max="4101" width="18.7109375" style="92" customWidth="1"/>
    <col min="4102" max="4352" width="9.140625" style="92"/>
    <col min="4353" max="4353" width="35.140625" style="92" customWidth="1"/>
    <col min="4354" max="4355" width="13.7109375" style="92" customWidth="1"/>
    <col min="4356" max="4357" width="18.7109375" style="92" customWidth="1"/>
    <col min="4358" max="4608" width="9.140625" style="92"/>
    <col min="4609" max="4609" width="35.140625" style="92" customWidth="1"/>
    <col min="4610" max="4611" width="13.7109375" style="92" customWidth="1"/>
    <col min="4612" max="4613" width="18.7109375" style="92" customWidth="1"/>
    <col min="4614" max="4864" width="9.140625" style="92"/>
    <col min="4865" max="4865" width="35.140625" style="92" customWidth="1"/>
    <col min="4866" max="4867" width="13.7109375" style="92" customWidth="1"/>
    <col min="4868" max="4869" width="18.7109375" style="92" customWidth="1"/>
    <col min="4870" max="5120" width="9.140625" style="92"/>
    <col min="5121" max="5121" width="35.140625" style="92" customWidth="1"/>
    <col min="5122" max="5123" width="13.7109375" style="92" customWidth="1"/>
    <col min="5124" max="5125" width="18.7109375" style="92" customWidth="1"/>
    <col min="5126" max="5376" width="9.140625" style="92"/>
    <col min="5377" max="5377" width="35.140625" style="92" customWidth="1"/>
    <col min="5378" max="5379" width="13.7109375" style="92" customWidth="1"/>
    <col min="5380" max="5381" width="18.7109375" style="92" customWidth="1"/>
    <col min="5382" max="5632" width="9.140625" style="92"/>
    <col min="5633" max="5633" width="35.140625" style="92" customWidth="1"/>
    <col min="5634" max="5635" width="13.7109375" style="92" customWidth="1"/>
    <col min="5636" max="5637" width="18.7109375" style="92" customWidth="1"/>
    <col min="5638" max="5888" width="9.140625" style="92"/>
    <col min="5889" max="5889" width="35.140625" style="92" customWidth="1"/>
    <col min="5890" max="5891" width="13.7109375" style="92" customWidth="1"/>
    <col min="5892" max="5893" width="18.7109375" style="92" customWidth="1"/>
    <col min="5894" max="6144" width="9.140625" style="92"/>
    <col min="6145" max="6145" width="35.140625" style="92" customWidth="1"/>
    <col min="6146" max="6147" width="13.7109375" style="92" customWidth="1"/>
    <col min="6148" max="6149" width="18.7109375" style="92" customWidth="1"/>
    <col min="6150" max="6400" width="9.140625" style="92"/>
    <col min="6401" max="6401" width="35.140625" style="92" customWidth="1"/>
    <col min="6402" max="6403" width="13.7109375" style="92" customWidth="1"/>
    <col min="6404" max="6405" width="18.7109375" style="92" customWidth="1"/>
    <col min="6406" max="6656" width="9.140625" style="92"/>
    <col min="6657" max="6657" width="35.140625" style="92" customWidth="1"/>
    <col min="6658" max="6659" width="13.7109375" style="92" customWidth="1"/>
    <col min="6660" max="6661" width="18.7109375" style="92" customWidth="1"/>
    <col min="6662" max="6912" width="9.140625" style="92"/>
    <col min="6913" max="6913" width="35.140625" style="92" customWidth="1"/>
    <col min="6914" max="6915" width="13.7109375" style="92" customWidth="1"/>
    <col min="6916" max="6917" width="18.7109375" style="92" customWidth="1"/>
    <col min="6918" max="7168" width="9.140625" style="92"/>
    <col min="7169" max="7169" width="35.140625" style="92" customWidth="1"/>
    <col min="7170" max="7171" width="13.7109375" style="92" customWidth="1"/>
    <col min="7172" max="7173" width="18.7109375" style="92" customWidth="1"/>
    <col min="7174" max="7424" width="9.140625" style="92"/>
    <col min="7425" max="7425" width="35.140625" style="92" customWidth="1"/>
    <col min="7426" max="7427" width="13.7109375" style="92" customWidth="1"/>
    <col min="7428" max="7429" width="18.7109375" style="92" customWidth="1"/>
    <col min="7430" max="7680" width="9.140625" style="92"/>
    <col min="7681" max="7681" width="35.140625" style="92" customWidth="1"/>
    <col min="7682" max="7683" width="13.7109375" style="92" customWidth="1"/>
    <col min="7684" max="7685" width="18.7109375" style="92" customWidth="1"/>
    <col min="7686" max="7936" width="9.140625" style="92"/>
    <col min="7937" max="7937" width="35.140625" style="92" customWidth="1"/>
    <col min="7938" max="7939" width="13.7109375" style="92" customWidth="1"/>
    <col min="7940" max="7941" width="18.7109375" style="92" customWidth="1"/>
    <col min="7942" max="8192" width="9.140625" style="92"/>
    <col min="8193" max="8193" width="35.140625" style="92" customWidth="1"/>
    <col min="8194" max="8195" width="13.7109375" style="92" customWidth="1"/>
    <col min="8196" max="8197" width="18.7109375" style="92" customWidth="1"/>
    <col min="8198" max="8448" width="9.140625" style="92"/>
    <col min="8449" max="8449" width="35.140625" style="92" customWidth="1"/>
    <col min="8450" max="8451" width="13.7109375" style="92" customWidth="1"/>
    <col min="8452" max="8453" width="18.7109375" style="92" customWidth="1"/>
    <col min="8454" max="8704" width="9.140625" style="92"/>
    <col min="8705" max="8705" width="35.140625" style="92" customWidth="1"/>
    <col min="8706" max="8707" width="13.7109375" style="92" customWidth="1"/>
    <col min="8708" max="8709" width="18.7109375" style="92" customWidth="1"/>
    <col min="8710" max="8960" width="9.140625" style="92"/>
    <col min="8961" max="8961" width="35.140625" style="92" customWidth="1"/>
    <col min="8962" max="8963" width="13.7109375" style="92" customWidth="1"/>
    <col min="8964" max="8965" width="18.7109375" style="92" customWidth="1"/>
    <col min="8966" max="9216" width="9.140625" style="92"/>
    <col min="9217" max="9217" width="35.140625" style="92" customWidth="1"/>
    <col min="9218" max="9219" width="13.7109375" style="92" customWidth="1"/>
    <col min="9220" max="9221" width="18.7109375" style="92" customWidth="1"/>
    <col min="9222" max="9472" width="9.140625" style="92"/>
    <col min="9473" max="9473" width="35.140625" style="92" customWidth="1"/>
    <col min="9474" max="9475" width="13.7109375" style="92" customWidth="1"/>
    <col min="9476" max="9477" width="18.7109375" style="92" customWidth="1"/>
    <col min="9478" max="9728" width="9.140625" style="92"/>
    <col min="9729" max="9729" width="35.140625" style="92" customWidth="1"/>
    <col min="9730" max="9731" width="13.7109375" style="92" customWidth="1"/>
    <col min="9732" max="9733" width="18.7109375" style="92" customWidth="1"/>
    <col min="9734" max="9984" width="9.140625" style="92"/>
    <col min="9985" max="9985" width="35.140625" style="92" customWidth="1"/>
    <col min="9986" max="9987" width="13.7109375" style="92" customWidth="1"/>
    <col min="9988" max="9989" width="18.7109375" style="92" customWidth="1"/>
    <col min="9990" max="10240" width="9.140625" style="92"/>
    <col min="10241" max="10241" width="35.140625" style="92" customWidth="1"/>
    <col min="10242" max="10243" width="13.7109375" style="92" customWidth="1"/>
    <col min="10244" max="10245" width="18.7109375" style="92" customWidth="1"/>
    <col min="10246" max="10496" width="9.140625" style="92"/>
    <col min="10497" max="10497" width="35.140625" style="92" customWidth="1"/>
    <col min="10498" max="10499" width="13.7109375" style="92" customWidth="1"/>
    <col min="10500" max="10501" width="18.7109375" style="92" customWidth="1"/>
    <col min="10502" max="10752" width="9.140625" style="92"/>
    <col min="10753" max="10753" width="35.140625" style="92" customWidth="1"/>
    <col min="10754" max="10755" width="13.7109375" style="92" customWidth="1"/>
    <col min="10756" max="10757" width="18.7109375" style="92" customWidth="1"/>
    <col min="10758" max="11008" width="9.140625" style="92"/>
    <col min="11009" max="11009" width="35.140625" style="92" customWidth="1"/>
    <col min="11010" max="11011" width="13.7109375" style="92" customWidth="1"/>
    <col min="11012" max="11013" width="18.7109375" style="92" customWidth="1"/>
    <col min="11014" max="11264" width="9.140625" style="92"/>
    <col min="11265" max="11265" width="35.140625" style="92" customWidth="1"/>
    <col min="11266" max="11267" width="13.7109375" style="92" customWidth="1"/>
    <col min="11268" max="11269" width="18.7109375" style="92" customWidth="1"/>
    <col min="11270" max="11520" width="9.140625" style="92"/>
    <col min="11521" max="11521" width="35.140625" style="92" customWidth="1"/>
    <col min="11522" max="11523" width="13.7109375" style="92" customWidth="1"/>
    <col min="11524" max="11525" width="18.7109375" style="92" customWidth="1"/>
    <col min="11526" max="11776" width="9.140625" style="92"/>
    <col min="11777" max="11777" width="35.140625" style="92" customWidth="1"/>
    <col min="11778" max="11779" width="13.7109375" style="92" customWidth="1"/>
    <col min="11780" max="11781" width="18.7109375" style="92" customWidth="1"/>
    <col min="11782" max="12032" width="9.140625" style="92"/>
    <col min="12033" max="12033" width="35.140625" style="92" customWidth="1"/>
    <col min="12034" max="12035" width="13.7109375" style="92" customWidth="1"/>
    <col min="12036" max="12037" width="18.7109375" style="92" customWidth="1"/>
    <col min="12038" max="12288" width="9.140625" style="92"/>
    <col min="12289" max="12289" width="35.140625" style="92" customWidth="1"/>
    <col min="12290" max="12291" width="13.7109375" style="92" customWidth="1"/>
    <col min="12292" max="12293" width="18.7109375" style="92" customWidth="1"/>
    <col min="12294" max="12544" width="9.140625" style="92"/>
    <col min="12545" max="12545" width="35.140625" style="92" customWidth="1"/>
    <col min="12546" max="12547" width="13.7109375" style="92" customWidth="1"/>
    <col min="12548" max="12549" width="18.7109375" style="92" customWidth="1"/>
    <col min="12550" max="12800" width="9.140625" style="92"/>
    <col min="12801" max="12801" width="35.140625" style="92" customWidth="1"/>
    <col min="12802" max="12803" width="13.7109375" style="92" customWidth="1"/>
    <col min="12804" max="12805" width="18.7109375" style="92" customWidth="1"/>
    <col min="12806" max="13056" width="9.140625" style="92"/>
    <col min="13057" max="13057" width="35.140625" style="92" customWidth="1"/>
    <col min="13058" max="13059" width="13.7109375" style="92" customWidth="1"/>
    <col min="13060" max="13061" width="18.7109375" style="92" customWidth="1"/>
    <col min="13062" max="13312" width="9.140625" style="92"/>
    <col min="13313" max="13313" width="35.140625" style="92" customWidth="1"/>
    <col min="13314" max="13315" width="13.7109375" style="92" customWidth="1"/>
    <col min="13316" max="13317" width="18.7109375" style="92" customWidth="1"/>
    <col min="13318" max="13568" width="9.140625" style="92"/>
    <col min="13569" max="13569" width="35.140625" style="92" customWidth="1"/>
    <col min="13570" max="13571" width="13.7109375" style="92" customWidth="1"/>
    <col min="13572" max="13573" width="18.7109375" style="92" customWidth="1"/>
    <col min="13574" max="13824" width="9.140625" style="92"/>
    <col min="13825" max="13825" width="35.140625" style="92" customWidth="1"/>
    <col min="13826" max="13827" width="13.7109375" style="92" customWidth="1"/>
    <col min="13828" max="13829" width="18.7109375" style="92" customWidth="1"/>
    <col min="13830" max="14080" width="9.140625" style="92"/>
    <col min="14081" max="14081" width="35.140625" style="92" customWidth="1"/>
    <col min="14082" max="14083" width="13.7109375" style="92" customWidth="1"/>
    <col min="14084" max="14085" width="18.7109375" style="92" customWidth="1"/>
    <col min="14086" max="14336" width="9.140625" style="92"/>
    <col min="14337" max="14337" width="35.140625" style="92" customWidth="1"/>
    <col min="14338" max="14339" width="13.7109375" style="92" customWidth="1"/>
    <col min="14340" max="14341" width="18.7109375" style="92" customWidth="1"/>
    <col min="14342" max="14592" width="9.140625" style="92"/>
    <col min="14593" max="14593" width="35.140625" style="92" customWidth="1"/>
    <col min="14594" max="14595" width="13.7109375" style="92" customWidth="1"/>
    <col min="14596" max="14597" width="18.7109375" style="92" customWidth="1"/>
    <col min="14598" max="14848" width="9.140625" style="92"/>
    <col min="14849" max="14849" width="35.140625" style="92" customWidth="1"/>
    <col min="14850" max="14851" width="13.7109375" style="92" customWidth="1"/>
    <col min="14852" max="14853" width="18.7109375" style="92" customWidth="1"/>
    <col min="14854" max="15104" width="9.140625" style="92"/>
    <col min="15105" max="15105" width="35.140625" style="92" customWidth="1"/>
    <col min="15106" max="15107" width="13.7109375" style="92" customWidth="1"/>
    <col min="15108" max="15109" width="18.7109375" style="92" customWidth="1"/>
    <col min="15110" max="15360" width="9.140625" style="92"/>
    <col min="15361" max="15361" width="35.140625" style="92" customWidth="1"/>
    <col min="15362" max="15363" width="13.7109375" style="92" customWidth="1"/>
    <col min="15364" max="15365" width="18.7109375" style="92" customWidth="1"/>
    <col min="15366" max="15616" width="9.140625" style="92"/>
    <col min="15617" max="15617" width="35.140625" style="92" customWidth="1"/>
    <col min="15618" max="15619" width="13.7109375" style="92" customWidth="1"/>
    <col min="15620" max="15621" width="18.7109375" style="92" customWidth="1"/>
    <col min="15622" max="15872" width="9.140625" style="92"/>
    <col min="15873" max="15873" width="35.140625" style="92" customWidth="1"/>
    <col min="15874" max="15875" width="13.7109375" style="92" customWidth="1"/>
    <col min="15876" max="15877" width="18.7109375" style="92" customWidth="1"/>
    <col min="15878" max="16128" width="9.140625" style="92"/>
    <col min="16129" max="16129" width="35.140625" style="92" customWidth="1"/>
    <col min="16130" max="16131" width="13.7109375" style="92" customWidth="1"/>
    <col min="16132" max="16133" width="18.7109375" style="92" customWidth="1"/>
    <col min="16134" max="16384" width="9.140625" style="92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401</v>
      </c>
      <c r="B3" s="291"/>
      <c r="C3" s="291"/>
      <c r="D3" s="291"/>
      <c r="E3" s="291"/>
      <c r="F3" s="291"/>
    </row>
    <row r="4" spans="1:6">
      <c r="A4" s="204" t="s">
        <v>272</v>
      </c>
      <c r="B4" s="290" t="s">
        <v>73</v>
      </c>
      <c r="C4" s="291"/>
      <c r="D4" s="291"/>
      <c r="E4" s="291"/>
      <c r="F4" s="291"/>
    </row>
    <row r="5" spans="1:6">
      <c r="A5" s="204" t="s">
        <v>396</v>
      </c>
      <c r="B5" s="290" t="s">
        <v>273</v>
      </c>
      <c r="C5" s="291"/>
      <c r="D5" s="291"/>
      <c r="E5" s="291"/>
      <c r="F5" s="291"/>
    </row>
    <row r="6" spans="1:6">
      <c r="A6" s="204" t="s">
        <v>299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7.67</v>
      </c>
      <c r="C12" s="207">
        <v>3.65E-3</v>
      </c>
      <c r="D12" s="207">
        <v>0.18</v>
      </c>
      <c r="E12" s="207">
        <v>0.16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3075</v>
      </c>
      <c r="C16" s="207">
        <v>1.46428</v>
      </c>
      <c r="D16" s="207">
        <v>72.790000000000006</v>
      </c>
      <c r="E16" s="207">
        <v>63.22</v>
      </c>
    </row>
    <row r="17" spans="1:5">
      <c r="A17" s="205" t="s">
        <v>89</v>
      </c>
      <c r="B17" s="207">
        <v>66</v>
      </c>
      <c r="C17" s="207">
        <v>3.143E-2</v>
      </c>
      <c r="D17" s="207">
        <v>1.56</v>
      </c>
      <c r="E17" s="207">
        <v>1.36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586.22</v>
      </c>
      <c r="C23" s="207">
        <v>0.27914</v>
      </c>
      <c r="D23" s="207">
        <v>13.88</v>
      </c>
      <c r="E23" s="207">
        <v>12.05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0</v>
      </c>
      <c r="C25" s="207">
        <v>0</v>
      </c>
      <c r="D25" s="207">
        <v>0</v>
      </c>
      <c r="E25" s="207">
        <v>0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3734.89</v>
      </c>
      <c r="C27" s="208">
        <v>1.7785</v>
      </c>
      <c r="D27" s="208">
        <v>88.41</v>
      </c>
      <c r="E27" s="208">
        <v>76.790000000000006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150</v>
      </c>
      <c r="C29" s="207">
        <v>7.1429999999999993E-2</v>
      </c>
      <c r="D29" s="207">
        <v>3.55</v>
      </c>
      <c r="E29" s="207">
        <v>3.08</v>
      </c>
    </row>
    <row r="30" spans="1:5">
      <c r="A30" s="205" t="s">
        <v>250</v>
      </c>
      <c r="B30" s="207">
        <v>112.05</v>
      </c>
      <c r="C30" s="207">
        <v>5.3359999999999998E-2</v>
      </c>
      <c r="D30" s="207">
        <v>2.65</v>
      </c>
      <c r="E30" s="207">
        <v>2.2999999999999998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74.7</v>
      </c>
      <c r="C35" s="207">
        <v>3.5569999999999997E-2</v>
      </c>
      <c r="D35" s="207">
        <v>1.77</v>
      </c>
      <c r="E35" s="207">
        <v>1.54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76.55</v>
      </c>
      <c r="C38" s="207">
        <v>3.6450000000000003E-2</v>
      </c>
      <c r="D38" s="207">
        <v>1.81</v>
      </c>
      <c r="E38" s="207">
        <v>1.57</v>
      </c>
    </row>
    <row r="39" spans="1:5">
      <c r="A39" s="204" t="s">
        <v>119</v>
      </c>
      <c r="B39" s="208">
        <v>413.3</v>
      </c>
      <c r="C39" s="208">
        <v>0.19681000000000001</v>
      </c>
      <c r="D39" s="208">
        <v>9.7799999999999994</v>
      </c>
      <c r="E39" s="208">
        <v>8.49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76.13</v>
      </c>
      <c r="C41" s="207">
        <v>0.03</v>
      </c>
      <c r="D41" s="207">
        <v>1.8</v>
      </c>
      <c r="E41" s="207">
        <v>1.57</v>
      </c>
    </row>
    <row r="42" spans="1:5">
      <c r="A42" s="204" t="s">
        <v>121</v>
      </c>
      <c r="B42" s="208">
        <v>76.13</v>
      </c>
      <c r="C42" s="208">
        <v>0.03</v>
      </c>
      <c r="D42" s="208">
        <v>1.8</v>
      </c>
      <c r="E42" s="208">
        <v>1.57</v>
      </c>
    </row>
    <row r="43" spans="1:5">
      <c r="A43" s="204" t="s">
        <v>122</v>
      </c>
      <c r="B43" s="208">
        <v>4224.32</v>
      </c>
      <c r="C43" s="208">
        <v>2.0053100000000001</v>
      </c>
      <c r="D43" s="208">
        <v>99.99</v>
      </c>
      <c r="E43" s="208">
        <v>86.85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0.55000000000000004</v>
      </c>
      <c r="C45" s="207">
        <v>2.5999999999999998E-4</v>
      </c>
      <c r="D45" s="207">
        <v>0.01</v>
      </c>
      <c r="E45" s="207">
        <v>0.01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0.04</v>
      </c>
      <c r="C47" s="207">
        <v>2.0000000000000002E-5</v>
      </c>
      <c r="D47" s="207">
        <v>0</v>
      </c>
      <c r="E47" s="207">
        <v>0</v>
      </c>
    </row>
    <row r="48" spans="1:5">
      <c r="A48" s="205" t="s">
        <v>275</v>
      </c>
      <c r="B48" s="207">
        <v>348.78</v>
      </c>
      <c r="C48" s="207">
        <v>0.16608999999999999</v>
      </c>
      <c r="D48" s="207">
        <v>8.26</v>
      </c>
      <c r="E48" s="207">
        <v>7.17</v>
      </c>
    </row>
    <row r="49" spans="1:5">
      <c r="A49" s="204" t="s">
        <v>127</v>
      </c>
      <c r="B49" s="208">
        <v>349.36999999999995</v>
      </c>
      <c r="C49" s="208">
        <v>0.16636999999999999</v>
      </c>
      <c r="D49" s="208">
        <v>8.27</v>
      </c>
      <c r="E49" s="208">
        <v>7.18</v>
      </c>
    </row>
    <row r="50" spans="1:5">
      <c r="A50" s="290" t="s">
        <v>128</v>
      </c>
      <c r="B50" s="291"/>
      <c r="C50" s="291"/>
      <c r="D50" s="291"/>
      <c r="E50" s="291"/>
    </row>
    <row r="51" spans="1:5" ht="22.5">
      <c r="A51" s="205" t="s">
        <v>129</v>
      </c>
      <c r="B51" s="207">
        <v>142.86000000000001</v>
      </c>
      <c r="C51" s="207">
        <v>6.8029999999999993E-2</v>
      </c>
      <c r="D51" s="207">
        <v>3.38</v>
      </c>
      <c r="E51" s="207">
        <v>2.94</v>
      </c>
    </row>
    <row r="52" spans="1:5">
      <c r="A52" s="205" t="s">
        <v>130</v>
      </c>
      <c r="B52" s="207">
        <v>30.09</v>
      </c>
      <c r="C52" s="207">
        <v>1.4330000000000001E-2</v>
      </c>
      <c r="D52" s="207">
        <v>0.71</v>
      </c>
      <c r="E52" s="207">
        <v>0.62</v>
      </c>
    </row>
    <row r="53" spans="1:5">
      <c r="A53" s="205" t="s">
        <v>131</v>
      </c>
      <c r="B53" s="207">
        <v>0.1</v>
      </c>
      <c r="C53" s="207">
        <v>5.0000000000000002E-5</v>
      </c>
      <c r="D53" s="207">
        <v>0</v>
      </c>
      <c r="E53" s="207">
        <v>0</v>
      </c>
    </row>
    <row r="54" spans="1:5">
      <c r="A54" s="205" t="s">
        <v>276</v>
      </c>
      <c r="B54" s="207">
        <v>0</v>
      </c>
      <c r="C54" s="207">
        <v>0</v>
      </c>
      <c r="D54" s="207">
        <v>0</v>
      </c>
      <c r="E54" s="207">
        <v>0</v>
      </c>
    </row>
    <row r="55" spans="1:5">
      <c r="A55" s="204" t="s">
        <v>132</v>
      </c>
      <c r="B55" s="208">
        <v>173.05</v>
      </c>
      <c r="C55" s="208">
        <v>8.2409999999999997E-2</v>
      </c>
      <c r="D55" s="208">
        <v>4.09</v>
      </c>
      <c r="E55" s="208">
        <v>3.56</v>
      </c>
    </row>
    <row r="56" spans="1:5">
      <c r="A56" s="204" t="s">
        <v>133</v>
      </c>
      <c r="B56" s="208">
        <v>522.41999999999996</v>
      </c>
      <c r="C56" s="208">
        <v>0.24878</v>
      </c>
      <c r="D56" s="208">
        <v>12.36</v>
      </c>
      <c r="E56" s="208">
        <v>10.74</v>
      </c>
    </row>
    <row r="57" spans="1:5">
      <c r="A57" s="204" t="s">
        <v>134</v>
      </c>
      <c r="B57" s="208">
        <v>4746.74</v>
      </c>
      <c r="C57" s="208">
        <v>2.2540900000000001</v>
      </c>
      <c r="D57" s="208">
        <v>112.35</v>
      </c>
      <c r="E57" s="208">
        <v>97.59</v>
      </c>
    </row>
    <row r="58" spans="1:5">
      <c r="A58" s="290" t="s">
        <v>135</v>
      </c>
      <c r="B58" s="291"/>
      <c r="C58" s="291"/>
      <c r="D58" s="291"/>
      <c r="E58" s="291"/>
    </row>
    <row r="59" spans="1:5">
      <c r="A59" s="205" t="s">
        <v>277</v>
      </c>
      <c r="B59" s="207">
        <v>0.26</v>
      </c>
      <c r="C59" s="207">
        <v>1.2E-4</v>
      </c>
      <c r="D59" s="207">
        <v>0.01</v>
      </c>
      <c r="E59" s="207">
        <v>0.01</v>
      </c>
    </row>
    <row r="60" spans="1:5">
      <c r="A60" s="205" t="s">
        <v>278</v>
      </c>
      <c r="B60" s="207">
        <v>3.21</v>
      </c>
      <c r="C60" s="207">
        <v>1.5299999999999999E-3</v>
      </c>
      <c r="D60" s="207">
        <v>0.08</v>
      </c>
      <c r="E60" s="207">
        <v>7.0000000000000007E-2</v>
      </c>
    </row>
    <row r="61" spans="1:5">
      <c r="A61" s="205" t="s">
        <v>279</v>
      </c>
      <c r="B61" s="207">
        <v>113.62</v>
      </c>
      <c r="C61" s="207">
        <v>5.4100000000000002E-2</v>
      </c>
      <c r="D61" s="207">
        <v>2.69</v>
      </c>
      <c r="E61" s="207">
        <v>2.34</v>
      </c>
    </row>
    <row r="62" spans="1:5">
      <c r="A62" s="204" t="s">
        <v>282</v>
      </c>
      <c r="B62" s="208">
        <v>117.09</v>
      </c>
      <c r="C62" s="208">
        <v>5.5750000000000001E-2</v>
      </c>
      <c r="D62" s="208">
        <v>2.78</v>
      </c>
      <c r="E62" s="208">
        <v>2.42</v>
      </c>
    </row>
    <row r="63" spans="1:5">
      <c r="A63" s="204" t="s">
        <v>140</v>
      </c>
      <c r="B63" s="208">
        <v>4863.83</v>
      </c>
      <c r="C63" s="208">
        <v>2.3098399999999999</v>
      </c>
      <c r="D63" s="208">
        <v>115.13</v>
      </c>
      <c r="E63" s="208">
        <v>100.01</v>
      </c>
    </row>
    <row r="65" spans="1:5">
      <c r="A65" s="290" t="s">
        <v>51</v>
      </c>
      <c r="B65" s="291"/>
      <c r="C65" s="291"/>
      <c r="D65" s="291"/>
      <c r="E65" s="291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5.140625" style="212" customWidth="1"/>
    <col min="2" max="3" width="13.7109375" style="212" customWidth="1"/>
    <col min="4" max="5" width="18.7109375" style="212" customWidth="1"/>
    <col min="6" max="256" width="9.140625" style="212"/>
    <col min="257" max="257" width="35.140625" style="212" customWidth="1"/>
    <col min="258" max="259" width="13.7109375" style="212" customWidth="1"/>
    <col min="260" max="261" width="18.7109375" style="212" customWidth="1"/>
    <col min="262" max="512" width="9.140625" style="212"/>
    <col min="513" max="513" width="35.140625" style="212" customWidth="1"/>
    <col min="514" max="515" width="13.7109375" style="212" customWidth="1"/>
    <col min="516" max="517" width="18.7109375" style="212" customWidth="1"/>
    <col min="518" max="768" width="9.140625" style="212"/>
    <col min="769" max="769" width="35.140625" style="212" customWidth="1"/>
    <col min="770" max="771" width="13.7109375" style="212" customWidth="1"/>
    <col min="772" max="773" width="18.7109375" style="212" customWidth="1"/>
    <col min="774" max="1024" width="9.140625" style="212"/>
    <col min="1025" max="1025" width="35.140625" style="212" customWidth="1"/>
    <col min="1026" max="1027" width="13.7109375" style="212" customWidth="1"/>
    <col min="1028" max="1029" width="18.7109375" style="212" customWidth="1"/>
    <col min="1030" max="1280" width="9.140625" style="212"/>
    <col min="1281" max="1281" width="35.140625" style="212" customWidth="1"/>
    <col min="1282" max="1283" width="13.7109375" style="212" customWidth="1"/>
    <col min="1284" max="1285" width="18.7109375" style="212" customWidth="1"/>
    <col min="1286" max="1536" width="9.140625" style="212"/>
    <col min="1537" max="1537" width="35.140625" style="212" customWidth="1"/>
    <col min="1538" max="1539" width="13.7109375" style="212" customWidth="1"/>
    <col min="1540" max="1541" width="18.7109375" style="212" customWidth="1"/>
    <col min="1542" max="1792" width="9.140625" style="212"/>
    <col min="1793" max="1793" width="35.140625" style="212" customWidth="1"/>
    <col min="1794" max="1795" width="13.7109375" style="212" customWidth="1"/>
    <col min="1796" max="1797" width="18.7109375" style="212" customWidth="1"/>
    <col min="1798" max="2048" width="9.140625" style="212"/>
    <col min="2049" max="2049" width="35.140625" style="212" customWidth="1"/>
    <col min="2050" max="2051" width="13.7109375" style="212" customWidth="1"/>
    <col min="2052" max="2053" width="18.7109375" style="212" customWidth="1"/>
    <col min="2054" max="2304" width="9.140625" style="212"/>
    <col min="2305" max="2305" width="35.140625" style="212" customWidth="1"/>
    <col min="2306" max="2307" width="13.7109375" style="212" customWidth="1"/>
    <col min="2308" max="2309" width="18.7109375" style="212" customWidth="1"/>
    <col min="2310" max="2560" width="9.140625" style="212"/>
    <col min="2561" max="2561" width="35.140625" style="212" customWidth="1"/>
    <col min="2562" max="2563" width="13.7109375" style="212" customWidth="1"/>
    <col min="2564" max="2565" width="18.7109375" style="212" customWidth="1"/>
    <col min="2566" max="2816" width="9.140625" style="212"/>
    <col min="2817" max="2817" width="35.140625" style="212" customWidth="1"/>
    <col min="2818" max="2819" width="13.7109375" style="212" customWidth="1"/>
    <col min="2820" max="2821" width="18.7109375" style="212" customWidth="1"/>
    <col min="2822" max="3072" width="9.140625" style="212"/>
    <col min="3073" max="3073" width="35.140625" style="212" customWidth="1"/>
    <col min="3074" max="3075" width="13.7109375" style="212" customWidth="1"/>
    <col min="3076" max="3077" width="18.7109375" style="212" customWidth="1"/>
    <col min="3078" max="3328" width="9.140625" style="212"/>
    <col min="3329" max="3329" width="35.140625" style="212" customWidth="1"/>
    <col min="3330" max="3331" width="13.7109375" style="212" customWidth="1"/>
    <col min="3332" max="3333" width="18.7109375" style="212" customWidth="1"/>
    <col min="3334" max="3584" width="9.140625" style="212"/>
    <col min="3585" max="3585" width="35.140625" style="212" customWidth="1"/>
    <col min="3586" max="3587" width="13.7109375" style="212" customWidth="1"/>
    <col min="3588" max="3589" width="18.7109375" style="212" customWidth="1"/>
    <col min="3590" max="3840" width="9.140625" style="212"/>
    <col min="3841" max="3841" width="35.140625" style="212" customWidth="1"/>
    <col min="3842" max="3843" width="13.7109375" style="212" customWidth="1"/>
    <col min="3844" max="3845" width="18.7109375" style="212" customWidth="1"/>
    <col min="3846" max="4096" width="9.140625" style="212"/>
    <col min="4097" max="4097" width="35.140625" style="212" customWidth="1"/>
    <col min="4098" max="4099" width="13.7109375" style="212" customWidth="1"/>
    <col min="4100" max="4101" width="18.7109375" style="212" customWidth="1"/>
    <col min="4102" max="4352" width="9.140625" style="212"/>
    <col min="4353" max="4353" width="35.140625" style="212" customWidth="1"/>
    <col min="4354" max="4355" width="13.7109375" style="212" customWidth="1"/>
    <col min="4356" max="4357" width="18.7109375" style="212" customWidth="1"/>
    <col min="4358" max="4608" width="9.140625" style="212"/>
    <col min="4609" max="4609" width="35.140625" style="212" customWidth="1"/>
    <col min="4610" max="4611" width="13.7109375" style="212" customWidth="1"/>
    <col min="4612" max="4613" width="18.7109375" style="212" customWidth="1"/>
    <col min="4614" max="4864" width="9.140625" style="212"/>
    <col min="4865" max="4865" width="35.140625" style="212" customWidth="1"/>
    <col min="4866" max="4867" width="13.7109375" style="212" customWidth="1"/>
    <col min="4868" max="4869" width="18.7109375" style="212" customWidth="1"/>
    <col min="4870" max="5120" width="9.140625" style="212"/>
    <col min="5121" max="5121" width="35.140625" style="212" customWidth="1"/>
    <col min="5122" max="5123" width="13.7109375" style="212" customWidth="1"/>
    <col min="5124" max="5125" width="18.7109375" style="212" customWidth="1"/>
    <col min="5126" max="5376" width="9.140625" style="212"/>
    <col min="5377" max="5377" width="35.140625" style="212" customWidth="1"/>
    <col min="5378" max="5379" width="13.7109375" style="212" customWidth="1"/>
    <col min="5380" max="5381" width="18.7109375" style="212" customWidth="1"/>
    <col min="5382" max="5632" width="9.140625" style="212"/>
    <col min="5633" max="5633" width="35.140625" style="212" customWidth="1"/>
    <col min="5634" max="5635" width="13.7109375" style="212" customWidth="1"/>
    <col min="5636" max="5637" width="18.7109375" style="212" customWidth="1"/>
    <col min="5638" max="5888" width="9.140625" style="212"/>
    <col min="5889" max="5889" width="35.140625" style="212" customWidth="1"/>
    <col min="5890" max="5891" width="13.7109375" style="212" customWidth="1"/>
    <col min="5892" max="5893" width="18.7109375" style="212" customWidth="1"/>
    <col min="5894" max="6144" width="9.140625" style="212"/>
    <col min="6145" max="6145" width="35.140625" style="212" customWidth="1"/>
    <col min="6146" max="6147" width="13.7109375" style="212" customWidth="1"/>
    <col min="6148" max="6149" width="18.7109375" style="212" customWidth="1"/>
    <col min="6150" max="6400" width="9.140625" style="212"/>
    <col min="6401" max="6401" width="35.140625" style="212" customWidth="1"/>
    <col min="6402" max="6403" width="13.7109375" style="212" customWidth="1"/>
    <col min="6404" max="6405" width="18.7109375" style="212" customWidth="1"/>
    <col min="6406" max="6656" width="9.140625" style="212"/>
    <col min="6657" max="6657" width="35.140625" style="212" customWidth="1"/>
    <col min="6658" max="6659" width="13.7109375" style="212" customWidth="1"/>
    <col min="6660" max="6661" width="18.7109375" style="212" customWidth="1"/>
    <col min="6662" max="6912" width="9.140625" style="212"/>
    <col min="6913" max="6913" width="35.140625" style="212" customWidth="1"/>
    <col min="6914" max="6915" width="13.7109375" style="212" customWidth="1"/>
    <col min="6916" max="6917" width="18.7109375" style="212" customWidth="1"/>
    <col min="6918" max="7168" width="9.140625" style="212"/>
    <col min="7169" max="7169" width="35.140625" style="212" customWidth="1"/>
    <col min="7170" max="7171" width="13.7109375" style="212" customWidth="1"/>
    <col min="7172" max="7173" width="18.7109375" style="212" customWidth="1"/>
    <col min="7174" max="7424" width="9.140625" style="212"/>
    <col min="7425" max="7425" width="35.140625" style="212" customWidth="1"/>
    <col min="7426" max="7427" width="13.7109375" style="212" customWidth="1"/>
    <col min="7428" max="7429" width="18.7109375" style="212" customWidth="1"/>
    <col min="7430" max="7680" width="9.140625" style="212"/>
    <col min="7681" max="7681" width="35.140625" style="212" customWidth="1"/>
    <col min="7682" max="7683" width="13.7109375" style="212" customWidth="1"/>
    <col min="7684" max="7685" width="18.7109375" style="212" customWidth="1"/>
    <col min="7686" max="7936" width="9.140625" style="212"/>
    <col min="7937" max="7937" width="35.140625" style="212" customWidth="1"/>
    <col min="7938" max="7939" width="13.7109375" style="212" customWidth="1"/>
    <col min="7940" max="7941" width="18.7109375" style="212" customWidth="1"/>
    <col min="7942" max="8192" width="9.140625" style="212"/>
    <col min="8193" max="8193" width="35.140625" style="212" customWidth="1"/>
    <col min="8194" max="8195" width="13.7109375" style="212" customWidth="1"/>
    <col min="8196" max="8197" width="18.7109375" style="212" customWidth="1"/>
    <col min="8198" max="8448" width="9.140625" style="212"/>
    <col min="8449" max="8449" width="35.140625" style="212" customWidth="1"/>
    <col min="8450" max="8451" width="13.7109375" style="212" customWidth="1"/>
    <col min="8452" max="8453" width="18.7109375" style="212" customWidth="1"/>
    <col min="8454" max="8704" width="9.140625" style="212"/>
    <col min="8705" max="8705" width="35.140625" style="212" customWidth="1"/>
    <col min="8706" max="8707" width="13.7109375" style="212" customWidth="1"/>
    <col min="8708" max="8709" width="18.7109375" style="212" customWidth="1"/>
    <col min="8710" max="8960" width="9.140625" style="212"/>
    <col min="8961" max="8961" width="35.140625" style="212" customWidth="1"/>
    <col min="8962" max="8963" width="13.7109375" style="212" customWidth="1"/>
    <col min="8964" max="8965" width="18.7109375" style="212" customWidth="1"/>
    <col min="8966" max="9216" width="9.140625" style="212"/>
    <col min="9217" max="9217" width="35.140625" style="212" customWidth="1"/>
    <col min="9218" max="9219" width="13.7109375" style="212" customWidth="1"/>
    <col min="9220" max="9221" width="18.7109375" style="212" customWidth="1"/>
    <col min="9222" max="9472" width="9.140625" style="212"/>
    <col min="9473" max="9473" width="35.140625" style="212" customWidth="1"/>
    <col min="9474" max="9475" width="13.7109375" style="212" customWidth="1"/>
    <col min="9476" max="9477" width="18.7109375" style="212" customWidth="1"/>
    <col min="9478" max="9728" width="9.140625" style="212"/>
    <col min="9729" max="9729" width="35.140625" style="212" customWidth="1"/>
    <col min="9730" max="9731" width="13.7109375" style="212" customWidth="1"/>
    <col min="9732" max="9733" width="18.7109375" style="212" customWidth="1"/>
    <col min="9734" max="9984" width="9.140625" style="212"/>
    <col min="9985" max="9985" width="35.140625" style="212" customWidth="1"/>
    <col min="9986" max="9987" width="13.7109375" style="212" customWidth="1"/>
    <col min="9988" max="9989" width="18.7109375" style="212" customWidth="1"/>
    <col min="9990" max="10240" width="9.140625" style="212"/>
    <col min="10241" max="10241" width="35.140625" style="212" customWidth="1"/>
    <col min="10242" max="10243" width="13.7109375" style="212" customWidth="1"/>
    <col min="10244" max="10245" width="18.7109375" style="212" customWidth="1"/>
    <col min="10246" max="10496" width="9.140625" style="212"/>
    <col min="10497" max="10497" width="35.140625" style="212" customWidth="1"/>
    <col min="10498" max="10499" width="13.7109375" style="212" customWidth="1"/>
    <col min="10500" max="10501" width="18.7109375" style="212" customWidth="1"/>
    <col min="10502" max="10752" width="9.140625" style="212"/>
    <col min="10753" max="10753" width="35.140625" style="212" customWidth="1"/>
    <col min="10754" max="10755" width="13.7109375" style="212" customWidth="1"/>
    <col min="10756" max="10757" width="18.7109375" style="212" customWidth="1"/>
    <col min="10758" max="11008" width="9.140625" style="212"/>
    <col min="11009" max="11009" width="35.140625" style="212" customWidth="1"/>
    <col min="11010" max="11011" width="13.7109375" style="212" customWidth="1"/>
    <col min="11012" max="11013" width="18.7109375" style="212" customWidth="1"/>
    <col min="11014" max="11264" width="9.140625" style="212"/>
    <col min="11265" max="11265" width="35.140625" style="212" customWidth="1"/>
    <col min="11266" max="11267" width="13.7109375" style="212" customWidth="1"/>
    <col min="11268" max="11269" width="18.7109375" style="212" customWidth="1"/>
    <col min="11270" max="11520" width="9.140625" style="212"/>
    <col min="11521" max="11521" width="35.140625" style="212" customWidth="1"/>
    <col min="11522" max="11523" width="13.7109375" style="212" customWidth="1"/>
    <col min="11524" max="11525" width="18.7109375" style="212" customWidth="1"/>
    <col min="11526" max="11776" width="9.140625" style="212"/>
    <col min="11777" max="11777" width="35.140625" style="212" customWidth="1"/>
    <col min="11778" max="11779" width="13.7109375" style="212" customWidth="1"/>
    <col min="11780" max="11781" width="18.7109375" style="212" customWidth="1"/>
    <col min="11782" max="12032" width="9.140625" style="212"/>
    <col min="12033" max="12033" width="35.140625" style="212" customWidth="1"/>
    <col min="12034" max="12035" width="13.7109375" style="212" customWidth="1"/>
    <col min="12036" max="12037" width="18.7109375" style="212" customWidth="1"/>
    <col min="12038" max="12288" width="9.140625" style="212"/>
    <col min="12289" max="12289" width="35.140625" style="212" customWidth="1"/>
    <col min="12290" max="12291" width="13.7109375" style="212" customWidth="1"/>
    <col min="12292" max="12293" width="18.7109375" style="212" customWidth="1"/>
    <col min="12294" max="12544" width="9.140625" style="212"/>
    <col min="12545" max="12545" width="35.140625" style="212" customWidth="1"/>
    <col min="12546" max="12547" width="13.7109375" style="212" customWidth="1"/>
    <col min="12548" max="12549" width="18.7109375" style="212" customWidth="1"/>
    <col min="12550" max="12800" width="9.140625" style="212"/>
    <col min="12801" max="12801" width="35.140625" style="212" customWidth="1"/>
    <col min="12802" max="12803" width="13.7109375" style="212" customWidth="1"/>
    <col min="12804" max="12805" width="18.7109375" style="212" customWidth="1"/>
    <col min="12806" max="13056" width="9.140625" style="212"/>
    <col min="13057" max="13057" width="35.140625" style="212" customWidth="1"/>
    <col min="13058" max="13059" width="13.7109375" style="212" customWidth="1"/>
    <col min="13060" max="13061" width="18.7109375" style="212" customWidth="1"/>
    <col min="13062" max="13312" width="9.140625" style="212"/>
    <col min="13313" max="13313" width="35.140625" style="212" customWidth="1"/>
    <col min="13314" max="13315" width="13.7109375" style="212" customWidth="1"/>
    <col min="13316" max="13317" width="18.7109375" style="212" customWidth="1"/>
    <col min="13318" max="13568" width="9.140625" style="212"/>
    <col min="13569" max="13569" width="35.140625" style="212" customWidth="1"/>
    <col min="13570" max="13571" width="13.7109375" style="212" customWidth="1"/>
    <col min="13572" max="13573" width="18.7109375" style="212" customWidth="1"/>
    <col min="13574" max="13824" width="9.140625" style="212"/>
    <col min="13825" max="13825" width="35.140625" style="212" customWidth="1"/>
    <col min="13826" max="13827" width="13.7109375" style="212" customWidth="1"/>
    <col min="13828" max="13829" width="18.7109375" style="212" customWidth="1"/>
    <col min="13830" max="14080" width="9.140625" style="212"/>
    <col min="14081" max="14081" width="35.140625" style="212" customWidth="1"/>
    <col min="14082" max="14083" width="13.7109375" style="212" customWidth="1"/>
    <col min="14084" max="14085" width="18.7109375" style="212" customWidth="1"/>
    <col min="14086" max="14336" width="9.140625" style="212"/>
    <col min="14337" max="14337" width="35.140625" style="212" customWidth="1"/>
    <col min="14338" max="14339" width="13.7109375" style="212" customWidth="1"/>
    <col min="14340" max="14341" width="18.7109375" style="212" customWidth="1"/>
    <col min="14342" max="14592" width="9.140625" style="212"/>
    <col min="14593" max="14593" width="35.140625" style="212" customWidth="1"/>
    <col min="14594" max="14595" width="13.7109375" style="212" customWidth="1"/>
    <col min="14596" max="14597" width="18.7109375" style="212" customWidth="1"/>
    <col min="14598" max="14848" width="9.140625" style="212"/>
    <col min="14849" max="14849" width="35.140625" style="212" customWidth="1"/>
    <col min="14850" max="14851" width="13.7109375" style="212" customWidth="1"/>
    <col min="14852" max="14853" width="18.7109375" style="212" customWidth="1"/>
    <col min="14854" max="15104" width="9.140625" style="212"/>
    <col min="15105" max="15105" width="35.140625" style="212" customWidth="1"/>
    <col min="15106" max="15107" width="13.7109375" style="212" customWidth="1"/>
    <col min="15108" max="15109" width="18.7109375" style="212" customWidth="1"/>
    <col min="15110" max="15360" width="9.140625" style="212"/>
    <col min="15361" max="15361" width="35.140625" style="212" customWidth="1"/>
    <col min="15362" max="15363" width="13.7109375" style="212" customWidth="1"/>
    <col min="15364" max="15365" width="18.7109375" style="212" customWidth="1"/>
    <col min="15366" max="15616" width="9.140625" style="212"/>
    <col min="15617" max="15617" width="35.140625" style="212" customWidth="1"/>
    <col min="15618" max="15619" width="13.7109375" style="212" customWidth="1"/>
    <col min="15620" max="15621" width="18.7109375" style="212" customWidth="1"/>
    <col min="15622" max="15872" width="9.140625" style="212"/>
    <col min="15873" max="15873" width="35.140625" style="212" customWidth="1"/>
    <col min="15874" max="15875" width="13.7109375" style="212" customWidth="1"/>
    <col min="15876" max="15877" width="18.7109375" style="212" customWidth="1"/>
    <col min="15878" max="16128" width="9.140625" style="212"/>
    <col min="16129" max="16129" width="35.140625" style="212" customWidth="1"/>
    <col min="16130" max="16131" width="13.7109375" style="212" customWidth="1"/>
    <col min="16132" max="16133" width="18.7109375" style="212" customWidth="1"/>
    <col min="16134" max="16384" width="9.140625" style="212"/>
  </cols>
  <sheetData>
    <row r="1" spans="1:6">
      <c r="A1" s="292" t="s">
        <v>291</v>
      </c>
      <c r="B1" s="293"/>
      <c r="C1" s="293"/>
      <c r="D1" s="293"/>
      <c r="E1" s="293"/>
      <c r="F1" s="293"/>
    </row>
    <row r="2" spans="1:6">
      <c r="A2" s="292" t="s">
        <v>290</v>
      </c>
      <c r="B2" s="293"/>
      <c r="C2" s="293"/>
      <c r="D2" s="293"/>
      <c r="E2" s="293"/>
      <c r="F2" s="293"/>
    </row>
    <row r="3" spans="1:6">
      <c r="A3" s="292" t="s">
        <v>411</v>
      </c>
      <c r="B3" s="293"/>
      <c r="C3" s="293"/>
      <c r="D3" s="293"/>
      <c r="E3" s="293"/>
      <c r="F3" s="293"/>
    </row>
    <row r="4" spans="1:6">
      <c r="A4" s="218" t="s">
        <v>272</v>
      </c>
      <c r="B4" s="292" t="s">
        <v>73</v>
      </c>
      <c r="C4" s="293"/>
      <c r="D4" s="293"/>
      <c r="E4" s="293"/>
      <c r="F4" s="293"/>
    </row>
    <row r="5" spans="1:6">
      <c r="A5" s="218" t="s">
        <v>408</v>
      </c>
      <c r="B5" s="292" t="s">
        <v>273</v>
      </c>
      <c r="C5" s="293"/>
      <c r="D5" s="293"/>
      <c r="E5" s="293"/>
      <c r="F5" s="293"/>
    </row>
    <row r="6" spans="1:6">
      <c r="A6" s="218" t="s">
        <v>299</v>
      </c>
      <c r="B6" s="219" t="s">
        <v>76</v>
      </c>
    </row>
    <row r="7" spans="1:6">
      <c r="A7" s="220" t="s">
        <v>7</v>
      </c>
      <c r="B7" s="220" t="s">
        <v>77</v>
      </c>
      <c r="C7" s="220" t="s">
        <v>78</v>
      </c>
      <c r="D7" s="220" t="s">
        <v>285</v>
      </c>
      <c r="E7" s="220" t="s">
        <v>284</v>
      </c>
    </row>
    <row r="8" spans="1:6">
      <c r="A8" s="292" t="s">
        <v>283</v>
      </c>
      <c r="B8" s="293"/>
      <c r="C8" s="293"/>
      <c r="D8" s="293"/>
      <c r="E8" s="293"/>
    </row>
    <row r="9" spans="1:6">
      <c r="A9" s="219" t="s">
        <v>81</v>
      </c>
      <c r="B9" s="221">
        <v>0</v>
      </c>
      <c r="C9" s="221">
        <v>0</v>
      </c>
      <c r="D9" s="221">
        <v>0</v>
      </c>
      <c r="E9" s="221">
        <v>0</v>
      </c>
    </row>
    <row r="10" spans="1:6">
      <c r="A10" s="219" t="s">
        <v>82</v>
      </c>
      <c r="B10" s="221">
        <v>0</v>
      </c>
      <c r="C10" s="221">
        <v>0</v>
      </c>
      <c r="D10" s="221">
        <v>0</v>
      </c>
      <c r="E10" s="221">
        <v>0</v>
      </c>
    </row>
    <row r="11" spans="1:6">
      <c r="A11" s="219" t="s">
        <v>83</v>
      </c>
    </row>
    <row r="12" spans="1:6">
      <c r="A12" s="219" t="s">
        <v>84</v>
      </c>
      <c r="B12" s="221">
        <v>10.050000000000001</v>
      </c>
      <c r="C12" s="221">
        <v>4.79E-3</v>
      </c>
      <c r="D12" s="221">
        <v>0.21</v>
      </c>
      <c r="E12" s="221">
        <v>0.17</v>
      </c>
    </row>
    <row r="13" spans="1:6">
      <c r="A13" s="219" t="s">
        <v>85</v>
      </c>
      <c r="B13" s="221">
        <v>0</v>
      </c>
      <c r="C13" s="221">
        <v>0</v>
      </c>
      <c r="D13" s="221">
        <v>0</v>
      </c>
      <c r="E13" s="221">
        <v>0</v>
      </c>
    </row>
    <row r="14" spans="1:6">
      <c r="A14" s="219" t="s">
        <v>86</v>
      </c>
      <c r="B14" s="221">
        <v>0</v>
      </c>
      <c r="C14" s="221">
        <v>0</v>
      </c>
      <c r="D14" s="221">
        <v>0</v>
      </c>
      <c r="E14" s="221">
        <v>0</v>
      </c>
    </row>
    <row r="15" spans="1:6">
      <c r="A15" s="219" t="s">
        <v>87</v>
      </c>
      <c r="B15" s="221">
        <v>0</v>
      </c>
      <c r="C15" s="221">
        <v>0</v>
      </c>
      <c r="D15" s="221">
        <v>0</v>
      </c>
      <c r="E15" s="221">
        <v>0</v>
      </c>
    </row>
    <row r="16" spans="1:6">
      <c r="A16" s="219" t="s">
        <v>241</v>
      </c>
      <c r="B16" s="221">
        <v>3595</v>
      </c>
      <c r="C16" s="221">
        <v>1.71191</v>
      </c>
      <c r="D16" s="221">
        <v>73.36</v>
      </c>
      <c r="E16" s="221">
        <v>59.31</v>
      </c>
    </row>
    <row r="17" spans="1:5">
      <c r="A17" s="219" t="s">
        <v>89</v>
      </c>
      <c r="B17" s="221">
        <v>72.72</v>
      </c>
      <c r="C17" s="221">
        <v>3.4630000000000001E-2</v>
      </c>
      <c r="D17" s="221">
        <v>1.48</v>
      </c>
      <c r="E17" s="221">
        <v>1.2</v>
      </c>
    </row>
    <row r="18" spans="1:5">
      <c r="A18" s="219" t="s">
        <v>242</v>
      </c>
      <c r="B18" s="221">
        <v>0</v>
      </c>
      <c r="C18" s="221">
        <v>0</v>
      </c>
      <c r="D18" s="221">
        <v>0</v>
      </c>
      <c r="E18" s="221">
        <v>0</v>
      </c>
    </row>
    <row r="19" spans="1:5">
      <c r="A19" s="219" t="s">
        <v>91</v>
      </c>
      <c r="B19" s="221">
        <v>0</v>
      </c>
      <c r="C19" s="221">
        <v>0</v>
      </c>
      <c r="D19" s="221">
        <v>0</v>
      </c>
      <c r="E19" s="221">
        <v>0</v>
      </c>
    </row>
    <row r="20" spans="1:5">
      <c r="A20" s="219" t="s">
        <v>92</v>
      </c>
      <c r="B20" s="221">
        <v>0</v>
      </c>
      <c r="C20" s="221">
        <v>0</v>
      </c>
      <c r="D20" s="221">
        <v>0</v>
      </c>
      <c r="E20" s="221">
        <v>0</v>
      </c>
    </row>
    <row r="21" spans="1:5">
      <c r="A21" s="219" t="s">
        <v>243</v>
      </c>
      <c r="B21" s="221">
        <v>0</v>
      </c>
      <c r="C21" s="221">
        <v>0</v>
      </c>
      <c r="D21" s="221">
        <v>0</v>
      </c>
      <c r="E21" s="221">
        <v>0</v>
      </c>
    </row>
    <row r="22" spans="1:5">
      <c r="A22" s="219" t="s">
        <v>244</v>
      </c>
    </row>
    <row r="23" spans="1:5">
      <c r="A23" s="219" t="s">
        <v>245</v>
      </c>
      <c r="B23" s="221">
        <v>657.46</v>
      </c>
      <c r="C23" s="221">
        <v>0.31307000000000001</v>
      </c>
      <c r="D23" s="221">
        <v>13.42</v>
      </c>
      <c r="E23" s="221">
        <v>10.85</v>
      </c>
    </row>
    <row r="24" spans="1:5">
      <c r="A24" s="219" t="s">
        <v>246</v>
      </c>
      <c r="B24" s="221">
        <v>0</v>
      </c>
      <c r="C24" s="221">
        <v>0</v>
      </c>
      <c r="D24" s="221">
        <v>0</v>
      </c>
      <c r="E24" s="221">
        <v>0</v>
      </c>
    </row>
    <row r="25" spans="1:5">
      <c r="A25" s="219" t="s">
        <v>247</v>
      </c>
      <c r="B25" s="221">
        <v>0</v>
      </c>
      <c r="C25" s="221">
        <v>0</v>
      </c>
      <c r="D25" s="221">
        <v>0</v>
      </c>
      <c r="E25" s="221">
        <v>0</v>
      </c>
    </row>
    <row r="26" spans="1:5">
      <c r="A26" s="219" t="s">
        <v>248</v>
      </c>
      <c r="B26" s="221">
        <v>0</v>
      </c>
      <c r="C26" s="221">
        <v>0</v>
      </c>
      <c r="D26" s="221">
        <v>0</v>
      </c>
      <c r="E26" s="221">
        <v>0</v>
      </c>
    </row>
    <row r="27" spans="1:5">
      <c r="A27" s="218" t="s">
        <v>219</v>
      </c>
      <c r="B27" s="222">
        <v>4335.2300000000005</v>
      </c>
      <c r="C27" s="222">
        <v>2.0644</v>
      </c>
      <c r="D27" s="222">
        <v>88.47</v>
      </c>
      <c r="E27" s="222">
        <v>71.53</v>
      </c>
    </row>
    <row r="28" spans="1:5">
      <c r="A28" s="292" t="s">
        <v>105</v>
      </c>
      <c r="B28" s="293"/>
      <c r="C28" s="293"/>
      <c r="D28" s="293"/>
      <c r="E28" s="293"/>
    </row>
    <row r="29" spans="1:5">
      <c r="A29" s="219" t="s">
        <v>249</v>
      </c>
      <c r="B29" s="221">
        <v>150</v>
      </c>
      <c r="C29" s="221">
        <v>7.1429999999999993E-2</v>
      </c>
      <c r="D29" s="221">
        <v>3.06</v>
      </c>
      <c r="E29" s="221">
        <v>2.4700000000000002</v>
      </c>
    </row>
    <row r="30" spans="1:5">
      <c r="A30" s="219" t="s">
        <v>250</v>
      </c>
      <c r="B30" s="221">
        <v>130.06</v>
      </c>
      <c r="C30" s="221">
        <v>6.1929999999999999E-2</v>
      </c>
      <c r="D30" s="221">
        <v>2.65</v>
      </c>
      <c r="E30" s="221">
        <v>2.15</v>
      </c>
    </row>
    <row r="31" spans="1:5">
      <c r="A31" s="219" t="s">
        <v>251</v>
      </c>
      <c r="B31" s="221">
        <v>0</v>
      </c>
      <c r="C31" s="221">
        <v>0</v>
      </c>
      <c r="D31" s="221">
        <v>0</v>
      </c>
      <c r="E31" s="221">
        <v>0</v>
      </c>
    </row>
    <row r="32" spans="1:5">
      <c r="A32" s="219" t="s">
        <v>252</v>
      </c>
      <c r="B32" s="221">
        <v>0</v>
      </c>
      <c r="C32" s="221">
        <v>0</v>
      </c>
      <c r="D32" s="221">
        <v>0</v>
      </c>
      <c r="E32" s="221">
        <v>0</v>
      </c>
    </row>
    <row r="33" spans="1:5">
      <c r="A33" s="219" t="s">
        <v>253</v>
      </c>
      <c r="B33" s="221">
        <v>0</v>
      </c>
      <c r="C33" s="221">
        <v>0</v>
      </c>
      <c r="D33" s="221">
        <v>0</v>
      </c>
      <c r="E33" s="221">
        <v>0</v>
      </c>
    </row>
    <row r="34" spans="1:5">
      <c r="A34" s="219" t="s">
        <v>254</v>
      </c>
      <c r="B34" s="221">
        <v>0</v>
      </c>
      <c r="C34" s="221">
        <v>0</v>
      </c>
      <c r="D34" s="221">
        <v>0</v>
      </c>
      <c r="E34" s="221">
        <v>0</v>
      </c>
    </row>
    <row r="35" spans="1:5">
      <c r="A35" s="219" t="s">
        <v>255</v>
      </c>
      <c r="B35" s="221">
        <v>86.7</v>
      </c>
      <c r="C35" s="221">
        <v>4.129E-2</v>
      </c>
      <c r="D35" s="221">
        <v>1.77</v>
      </c>
      <c r="E35" s="221">
        <v>1.43</v>
      </c>
    </row>
    <row r="36" spans="1:5">
      <c r="A36" s="219" t="s">
        <v>256</v>
      </c>
      <c r="B36" s="221">
        <v>0</v>
      </c>
      <c r="C36" s="221">
        <v>0</v>
      </c>
      <c r="D36" s="221">
        <v>0</v>
      </c>
      <c r="E36" s="221">
        <v>0</v>
      </c>
    </row>
    <row r="37" spans="1:5">
      <c r="A37" s="219" t="s">
        <v>397</v>
      </c>
      <c r="B37" s="221">
        <v>0</v>
      </c>
      <c r="C37" s="221">
        <v>0</v>
      </c>
      <c r="D37" s="221">
        <v>0</v>
      </c>
      <c r="E37" s="221">
        <v>0</v>
      </c>
    </row>
    <row r="38" spans="1:5">
      <c r="A38" s="219" t="s">
        <v>117</v>
      </c>
      <c r="B38" s="221">
        <v>75.290000000000006</v>
      </c>
      <c r="C38" s="221">
        <v>3.585E-2</v>
      </c>
      <c r="D38" s="221">
        <v>1.54</v>
      </c>
      <c r="E38" s="221">
        <v>1.24</v>
      </c>
    </row>
    <row r="39" spans="1:5">
      <c r="A39" s="218" t="s">
        <v>119</v>
      </c>
      <c r="B39" s="222">
        <v>442.05</v>
      </c>
      <c r="C39" s="222">
        <v>0.21049999999999999</v>
      </c>
      <c r="D39" s="222">
        <v>9.02</v>
      </c>
      <c r="E39" s="222">
        <v>7.29</v>
      </c>
    </row>
    <row r="40" spans="1:5">
      <c r="A40" s="292" t="s">
        <v>30</v>
      </c>
      <c r="B40" s="293"/>
      <c r="C40" s="293"/>
      <c r="D40" s="293"/>
      <c r="E40" s="293"/>
    </row>
    <row r="41" spans="1:5">
      <c r="A41" s="219" t="s">
        <v>258</v>
      </c>
      <c r="B41" s="221">
        <v>123.44</v>
      </c>
      <c r="C41" s="221">
        <v>5.8779999999999999E-2</v>
      </c>
      <c r="D41" s="221">
        <v>2.52</v>
      </c>
      <c r="E41" s="221">
        <v>2.04</v>
      </c>
    </row>
    <row r="42" spans="1:5">
      <c r="A42" s="218" t="s">
        <v>121</v>
      </c>
      <c r="B42" s="222">
        <v>123.44</v>
      </c>
      <c r="C42" s="222">
        <v>5.8779999999999999E-2</v>
      </c>
      <c r="D42" s="222">
        <v>2.52</v>
      </c>
      <c r="E42" s="222">
        <v>2.04</v>
      </c>
    </row>
    <row r="43" spans="1:5">
      <c r="A43" s="218" t="s">
        <v>122</v>
      </c>
      <c r="B43" s="222">
        <v>4900.72</v>
      </c>
      <c r="C43" s="222">
        <v>2.3336800000000002</v>
      </c>
      <c r="D43" s="222">
        <v>100.01</v>
      </c>
      <c r="E43" s="222">
        <v>80.86</v>
      </c>
    </row>
    <row r="44" spans="1:5">
      <c r="A44" s="292" t="s">
        <v>123</v>
      </c>
      <c r="B44" s="293"/>
      <c r="C44" s="293"/>
      <c r="D44" s="293"/>
      <c r="E44" s="293"/>
    </row>
    <row r="45" spans="1:5">
      <c r="A45" s="219" t="s">
        <v>259</v>
      </c>
      <c r="B45" s="221">
        <v>0.55000000000000004</v>
      </c>
      <c r="C45" s="221">
        <v>2.5999999999999998E-4</v>
      </c>
      <c r="D45" s="221">
        <v>0.01</v>
      </c>
      <c r="E45" s="221">
        <v>0.01</v>
      </c>
    </row>
    <row r="46" spans="1:5">
      <c r="A46" s="219" t="s">
        <v>260</v>
      </c>
      <c r="B46" s="221">
        <v>0</v>
      </c>
      <c r="C46" s="221">
        <v>0</v>
      </c>
      <c r="D46" s="221">
        <v>0</v>
      </c>
      <c r="E46" s="221">
        <v>0</v>
      </c>
    </row>
    <row r="47" spans="1:5">
      <c r="A47" s="219" t="s">
        <v>261</v>
      </c>
      <c r="B47" s="221">
        <v>0.04</v>
      </c>
      <c r="C47" s="221">
        <v>2.0000000000000002E-5</v>
      </c>
      <c r="D47" s="221">
        <v>0</v>
      </c>
      <c r="E47" s="221">
        <v>0</v>
      </c>
    </row>
    <row r="48" spans="1:5">
      <c r="A48" s="219" t="s">
        <v>275</v>
      </c>
      <c r="B48" s="221">
        <v>511.7</v>
      </c>
      <c r="C48" s="221">
        <v>0.24367</v>
      </c>
      <c r="D48" s="221">
        <v>10.44</v>
      </c>
      <c r="E48" s="221">
        <v>8.44</v>
      </c>
    </row>
    <row r="49" spans="1:5">
      <c r="A49" s="218" t="s">
        <v>127</v>
      </c>
      <c r="B49" s="222">
        <v>512.29</v>
      </c>
      <c r="C49" s="222">
        <v>0.24395</v>
      </c>
      <c r="D49" s="222">
        <v>10.45</v>
      </c>
      <c r="E49" s="222">
        <v>8.4499999999999993</v>
      </c>
    </row>
    <row r="50" spans="1:5">
      <c r="A50" s="292" t="s">
        <v>128</v>
      </c>
      <c r="B50" s="293"/>
      <c r="C50" s="293"/>
      <c r="D50" s="293"/>
      <c r="E50" s="293"/>
    </row>
    <row r="51" spans="1:5" ht="22.5">
      <c r="A51" s="219" t="s">
        <v>129</v>
      </c>
      <c r="B51" s="221">
        <v>142.86000000000001</v>
      </c>
      <c r="C51" s="221">
        <v>6.8029999999999993E-2</v>
      </c>
      <c r="D51" s="221">
        <v>2.92</v>
      </c>
      <c r="E51" s="221">
        <v>2.36</v>
      </c>
    </row>
    <row r="52" spans="1:5">
      <c r="A52" s="219" t="s">
        <v>130</v>
      </c>
      <c r="B52" s="221">
        <v>33.15</v>
      </c>
      <c r="C52" s="221">
        <v>1.5789999999999998E-2</v>
      </c>
      <c r="D52" s="221">
        <v>0.68</v>
      </c>
      <c r="E52" s="221">
        <v>0.55000000000000004</v>
      </c>
    </row>
    <row r="53" spans="1:5">
      <c r="A53" s="219" t="s">
        <v>131</v>
      </c>
      <c r="B53" s="221">
        <v>0.1</v>
      </c>
      <c r="C53" s="221">
        <v>5.0000000000000002E-5</v>
      </c>
      <c r="D53" s="221">
        <v>0</v>
      </c>
      <c r="E53" s="221">
        <v>0</v>
      </c>
    </row>
    <row r="54" spans="1:5">
      <c r="A54" s="219" t="s">
        <v>276</v>
      </c>
      <c r="B54" s="221">
        <v>0</v>
      </c>
      <c r="C54" s="221">
        <v>0</v>
      </c>
      <c r="D54" s="221">
        <v>0</v>
      </c>
      <c r="E54" s="221">
        <v>0</v>
      </c>
    </row>
    <row r="55" spans="1:5">
      <c r="A55" s="218" t="s">
        <v>132</v>
      </c>
      <c r="B55" s="222">
        <v>176.11</v>
      </c>
      <c r="C55" s="222">
        <v>8.387E-2</v>
      </c>
      <c r="D55" s="222">
        <v>3.6</v>
      </c>
      <c r="E55" s="222">
        <v>2.91</v>
      </c>
    </row>
    <row r="56" spans="1:5">
      <c r="A56" s="218" t="s">
        <v>133</v>
      </c>
      <c r="B56" s="222">
        <v>688.4</v>
      </c>
      <c r="C56" s="222">
        <v>0.32782</v>
      </c>
      <c r="D56" s="222">
        <v>14.05</v>
      </c>
      <c r="E56" s="222">
        <v>11.36</v>
      </c>
    </row>
    <row r="57" spans="1:5">
      <c r="A57" s="218" t="s">
        <v>134</v>
      </c>
      <c r="B57" s="222">
        <v>5589.12</v>
      </c>
      <c r="C57" s="222">
        <v>2.6615000000000002</v>
      </c>
      <c r="D57" s="222">
        <v>114.06</v>
      </c>
      <c r="E57" s="222">
        <v>92.22</v>
      </c>
    </row>
    <row r="58" spans="1:5">
      <c r="A58" s="292" t="s">
        <v>135</v>
      </c>
      <c r="B58" s="293"/>
      <c r="C58" s="293"/>
      <c r="D58" s="293"/>
      <c r="E58" s="293"/>
    </row>
    <row r="59" spans="1:5">
      <c r="A59" s="219" t="s">
        <v>277</v>
      </c>
      <c r="B59" s="221">
        <v>1.01</v>
      </c>
      <c r="C59" s="221">
        <v>4.8000000000000001E-4</v>
      </c>
      <c r="D59" s="221">
        <v>0.02</v>
      </c>
      <c r="E59" s="221">
        <v>0.02</v>
      </c>
    </row>
    <row r="60" spans="1:5">
      <c r="A60" s="219" t="s">
        <v>278</v>
      </c>
      <c r="B60" s="221">
        <v>18.73</v>
      </c>
      <c r="C60" s="221">
        <v>8.9200000000000008E-3</v>
      </c>
      <c r="D60" s="221">
        <v>0.38</v>
      </c>
      <c r="E60" s="221">
        <v>0.31</v>
      </c>
    </row>
    <row r="61" spans="1:5">
      <c r="A61" s="219" t="s">
        <v>279</v>
      </c>
      <c r="B61" s="221">
        <v>452.01</v>
      </c>
      <c r="C61" s="221">
        <v>0.21523999999999999</v>
      </c>
      <c r="D61" s="221">
        <v>9.2200000000000006</v>
      </c>
      <c r="E61" s="221">
        <v>7.46</v>
      </c>
    </row>
    <row r="62" spans="1:5">
      <c r="A62" s="218" t="s">
        <v>282</v>
      </c>
      <c r="B62" s="222">
        <v>471.75</v>
      </c>
      <c r="C62" s="222">
        <v>0.22464000000000001</v>
      </c>
      <c r="D62" s="222">
        <v>9.6199999999999992</v>
      </c>
      <c r="E62" s="222">
        <v>7.79</v>
      </c>
    </row>
    <row r="63" spans="1:5">
      <c r="A63" s="218" t="s">
        <v>140</v>
      </c>
      <c r="B63" s="222">
        <v>6060.87</v>
      </c>
      <c r="C63" s="222">
        <v>2.8861400000000001</v>
      </c>
      <c r="D63" s="222">
        <v>123.68</v>
      </c>
      <c r="E63" s="222">
        <v>100.01</v>
      </c>
    </row>
    <row r="65" spans="1:5">
      <c r="A65" s="292" t="s">
        <v>409</v>
      </c>
      <c r="B65" s="293"/>
      <c r="C65" s="293"/>
      <c r="D65" s="293"/>
      <c r="E65" s="293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5.140625" style="209" customWidth="1"/>
    <col min="2" max="3" width="13.7109375" style="209" customWidth="1"/>
    <col min="4" max="5" width="18.7109375" style="209" customWidth="1"/>
    <col min="6" max="256" width="9.140625" style="209"/>
    <col min="257" max="257" width="35.140625" style="209" customWidth="1"/>
    <col min="258" max="259" width="13.7109375" style="209" customWidth="1"/>
    <col min="260" max="261" width="18.7109375" style="209" customWidth="1"/>
    <col min="262" max="512" width="9.140625" style="209"/>
    <col min="513" max="513" width="35.140625" style="209" customWidth="1"/>
    <col min="514" max="515" width="13.7109375" style="209" customWidth="1"/>
    <col min="516" max="517" width="18.7109375" style="209" customWidth="1"/>
    <col min="518" max="768" width="9.140625" style="209"/>
    <col min="769" max="769" width="35.140625" style="209" customWidth="1"/>
    <col min="770" max="771" width="13.7109375" style="209" customWidth="1"/>
    <col min="772" max="773" width="18.7109375" style="209" customWidth="1"/>
    <col min="774" max="1024" width="9.140625" style="209"/>
    <col min="1025" max="1025" width="35.140625" style="209" customWidth="1"/>
    <col min="1026" max="1027" width="13.7109375" style="209" customWidth="1"/>
    <col min="1028" max="1029" width="18.7109375" style="209" customWidth="1"/>
    <col min="1030" max="1280" width="9.140625" style="209"/>
    <col min="1281" max="1281" width="35.140625" style="209" customWidth="1"/>
    <col min="1282" max="1283" width="13.7109375" style="209" customWidth="1"/>
    <col min="1284" max="1285" width="18.7109375" style="209" customWidth="1"/>
    <col min="1286" max="1536" width="9.140625" style="209"/>
    <col min="1537" max="1537" width="35.140625" style="209" customWidth="1"/>
    <col min="1538" max="1539" width="13.7109375" style="209" customWidth="1"/>
    <col min="1540" max="1541" width="18.7109375" style="209" customWidth="1"/>
    <col min="1542" max="1792" width="9.140625" style="209"/>
    <col min="1793" max="1793" width="35.140625" style="209" customWidth="1"/>
    <col min="1794" max="1795" width="13.7109375" style="209" customWidth="1"/>
    <col min="1796" max="1797" width="18.7109375" style="209" customWidth="1"/>
    <col min="1798" max="2048" width="9.140625" style="209"/>
    <col min="2049" max="2049" width="35.140625" style="209" customWidth="1"/>
    <col min="2050" max="2051" width="13.7109375" style="209" customWidth="1"/>
    <col min="2052" max="2053" width="18.7109375" style="209" customWidth="1"/>
    <col min="2054" max="2304" width="9.140625" style="209"/>
    <col min="2305" max="2305" width="35.140625" style="209" customWidth="1"/>
    <col min="2306" max="2307" width="13.7109375" style="209" customWidth="1"/>
    <col min="2308" max="2309" width="18.7109375" style="209" customWidth="1"/>
    <col min="2310" max="2560" width="9.140625" style="209"/>
    <col min="2561" max="2561" width="35.140625" style="209" customWidth="1"/>
    <col min="2562" max="2563" width="13.7109375" style="209" customWidth="1"/>
    <col min="2564" max="2565" width="18.7109375" style="209" customWidth="1"/>
    <col min="2566" max="2816" width="9.140625" style="209"/>
    <col min="2817" max="2817" width="35.140625" style="209" customWidth="1"/>
    <col min="2818" max="2819" width="13.7109375" style="209" customWidth="1"/>
    <col min="2820" max="2821" width="18.7109375" style="209" customWidth="1"/>
    <col min="2822" max="3072" width="9.140625" style="209"/>
    <col min="3073" max="3073" width="35.140625" style="209" customWidth="1"/>
    <col min="3074" max="3075" width="13.7109375" style="209" customWidth="1"/>
    <col min="3076" max="3077" width="18.7109375" style="209" customWidth="1"/>
    <col min="3078" max="3328" width="9.140625" style="209"/>
    <col min="3329" max="3329" width="35.140625" style="209" customWidth="1"/>
    <col min="3330" max="3331" width="13.7109375" style="209" customWidth="1"/>
    <col min="3332" max="3333" width="18.7109375" style="209" customWidth="1"/>
    <col min="3334" max="3584" width="9.140625" style="209"/>
    <col min="3585" max="3585" width="35.140625" style="209" customWidth="1"/>
    <col min="3586" max="3587" width="13.7109375" style="209" customWidth="1"/>
    <col min="3588" max="3589" width="18.7109375" style="209" customWidth="1"/>
    <col min="3590" max="3840" width="9.140625" style="209"/>
    <col min="3841" max="3841" width="35.140625" style="209" customWidth="1"/>
    <col min="3842" max="3843" width="13.7109375" style="209" customWidth="1"/>
    <col min="3844" max="3845" width="18.7109375" style="209" customWidth="1"/>
    <col min="3846" max="4096" width="9.140625" style="209"/>
    <col min="4097" max="4097" width="35.140625" style="209" customWidth="1"/>
    <col min="4098" max="4099" width="13.7109375" style="209" customWidth="1"/>
    <col min="4100" max="4101" width="18.7109375" style="209" customWidth="1"/>
    <col min="4102" max="4352" width="9.140625" style="209"/>
    <col min="4353" max="4353" width="35.140625" style="209" customWidth="1"/>
    <col min="4354" max="4355" width="13.7109375" style="209" customWidth="1"/>
    <col min="4356" max="4357" width="18.7109375" style="209" customWidth="1"/>
    <col min="4358" max="4608" width="9.140625" style="209"/>
    <col min="4609" max="4609" width="35.140625" style="209" customWidth="1"/>
    <col min="4610" max="4611" width="13.7109375" style="209" customWidth="1"/>
    <col min="4612" max="4613" width="18.7109375" style="209" customWidth="1"/>
    <col min="4614" max="4864" width="9.140625" style="209"/>
    <col min="4865" max="4865" width="35.140625" style="209" customWidth="1"/>
    <col min="4866" max="4867" width="13.7109375" style="209" customWidth="1"/>
    <col min="4868" max="4869" width="18.7109375" style="209" customWidth="1"/>
    <col min="4870" max="5120" width="9.140625" style="209"/>
    <col min="5121" max="5121" width="35.140625" style="209" customWidth="1"/>
    <col min="5122" max="5123" width="13.7109375" style="209" customWidth="1"/>
    <col min="5124" max="5125" width="18.7109375" style="209" customWidth="1"/>
    <col min="5126" max="5376" width="9.140625" style="209"/>
    <col min="5377" max="5377" width="35.140625" style="209" customWidth="1"/>
    <col min="5378" max="5379" width="13.7109375" style="209" customWidth="1"/>
    <col min="5380" max="5381" width="18.7109375" style="209" customWidth="1"/>
    <col min="5382" max="5632" width="9.140625" style="209"/>
    <col min="5633" max="5633" width="35.140625" style="209" customWidth="1"/>
    <col min="5634" max="5635" width="13.7109375" style="209" customWidth="1"/>
    <col min="5636" max="5637" width="18.7109375" style="209" customWidth="1"/>
    <col min="5638" max="5888" width="9.140625" style="209"/>
    <col min="5889" max="5889" width="35.140625" style="209" customWidth="1"/>
    <col min="5890" max="5891" width="13.7109375" style="209" customWidth="1"/>
    <col min="5892" max="5893" width="18.7109375" style="209" customWidth="1"/>
    <col min="5894" max="6144" width="9.140625" style="209"/>
    <col min="6145" max="6145" width="35.140625" style="209" customWidth="1"/>
    <col min="6146" max="6147" width="13.7109375" style="209" customWidth="1"/>
    <col min="6148" max="6149" width="18.7109375" style="209" customWidth="1"/>
    <col min="6150" max="6400" width="9.140625" style="209"/>
    <col min="6401" max="6401" width="35.140625" style="209" customWidth="1"/>
    <col min="6402" max="6403" width="13.7109375" style="209" customWidth="1"/>
    <col min="6404" max="6405" width="18.7109375" style="209" customWidth="1"/>
    <col min="6406" max="6656" width="9.140625" style="209"/>
    <col min="6657" max="6657" width="35.140625" style="209" customWidth="1"/>
    <col min="6658" max="6659" width="13.7109375" style="209" customWidth="1"/>
    <col min="6660" max="6661" width="18.7109375" style="209" customWidth="1"/>
    <col min="6662" max="6912" width="9.140625" style="209"/>
    <col min="6913" max="6913" width="35.140625" style="209" customWidth="1"/>
    <col min="6914" max="6915" width="13.7109375" style="209" customWidth="1"/>
    <col min="6916" max="6917" width="18.7109375" style="209" customWidth="1"/>
    <col min="6918" max="7168" width="9.140625" style="209"/>
    <col min="7169" max="7169" width="35.140625" style="209" customWidth="1"/>
    <col min="7170" max="7171" width="13.7109375" style="209" customWidth="1"/>
    <col min="7172" max="7173" width="18.7109375" style="209" customWidth="1"/>
    <col min="7174" max="7424" width="9.140625" style="209"/>
    <col min="7425" max="7425" width="35.140625" style="209" customWidth="1"/>
    <col min="7426" max="7427" width="13.7109375" style="209" customWidth="1"/>
    <col min="7428" max="7429" width="18.7109375" style="209" customWidth="1"/>
    <col min="7430" max="7680" width="9.140625" style="209"/>
    <col min="7681" max="7681" width="35.140625" style="209" customWidth="1"/>
    <col min="7682" max="7683" width="13.7109375" style="209" customWidth="1"/>
    <col min="7684" max="7685" width="18.7109375" style="209" customWidth="1"/>
    <col min="7686" max="7936" width="9.140625" style="209"/>
    <col min="7937" max="7937" width="35.140625" style="209" customWidth="1"/>
    <col min="7938" max="7939" width="13.7109375" style="209" customWidth="1"/>
    <col min="7940" max="7941" width="18.7109375" style="209" customWidth="1"/>
    <col min="7942" max="8192" width="9.140625" style="209"/>
    <col min="8193" max="8193" width="35.140625" style="209" customWidth="1"/>
    <col min="8194" max="8195" width="13.7109375" style="209" customWidth="1"/>
    <col min="8196" max="8197" width="18.7109375" style="209" customWidth="1"/>
    <col min="8198" max="8448" width="9.140625" style="209"/>
    <col min="8449" max="8449" width="35.140625" style="209" customWidth="1"/>
    <col min="8450" max="8451" width="13.7109375" style="209" customWidth="1"/>
    <col min="8452" max="8453" width="18.7109375" style="209" customWidth="1"/>
    <col min="8454" max="8704" width="9.140625" style="209"/>
    <col min="8705" max="8705" width="35.140625" style="209" customWidth="1"/>
    <col min="8706" max="8707" width="13.7109375" style="209" customWidth="1"/>
    <col min="8708" max="8709" width="18.7109375" style="209" customWidth="1"/>
    <col min="8710" max="8960" width="9.140625" style="209"/>
    <col min="8961" max="8961" width="35.140625" style="209" customWidth="1"/>
    <col min="8962" max="8963" width="13.7109375" style="209" customWidth="1"/>
    <col min="8964" max="8965" width="18.7109375" style="209" customWidth="1"/>
    <col min="8966" max="9216" width="9.140625" style="209"/>
    <col min="9217" max="9217" width="35.140625" style="209" customWidth="1"/>
    <col min="9218" max="9219" width="13.7109375" style="209" customWidth="1"/>
    <col min="9220" max="9221" width="18.7109375" style="209" customWidth="1"/>
    <col min="9222" max="9472" width="9.140625" style="209"/>
    <col min="9473" max="9473" width="35.140625" style="209" customWidth="1"/>
    <col min="9474" max="9475" width="13.7109375" style="209" customWidth="1"/>
    <col min="9476" max="9477" width="18.7109375" style="209" customWidth="1"/>
    <col min="9478" max="9728" width="9.140625" style="209"/>
    <col min="9729" max="9729" width="35.140625" style="209" customWidth="1"/>
    <col min="9730" max="9731" width="13.7109375" style="209" customWidth="1"/>
    <col min="9732" max="9733" width="18.7109375" style="209" customWidth="1"/>
    <col min="9734" max="9984" width="9.140625" style="209"/>
    <col min="9985" max="9985" width="35.140625" style="209" customWidth="1"/>
    <col min="9986" max="9987" width="13.7109375" style="209" customWidth="1"/>
    <col min="9988" max="9989" width="18.7109375" style="209" customWidth="1"/>
    <col min="9990" max="10240" width="9.140625" style="209"/>
    <col min="10241" max="10241" width="35.140625" style="209" customWidth="1"/>
    <col min="10242" max="10243" width="13.7109375" style="209" customWidth="1"/>
    <col min="10244" max="10245" width="18.7109375" style="209" customWidth="1"/>
    <col min="10246" max="10496" width="9.140625" style="209"/>
    <col min="10497" max="10497" width="35.140625" style="209" customWidth="1"/>
    <col min="10498" max="10499" width="13.7109375" style="209" customWidth="1"/>
    <col min="10500" max="10501" width="18.7109375" style="209" customWidth="1"/>
    <col min="10502" max="10752" width="9.140625" style="209"/>
    <col min="10753" max="10753" width="35.140625" style="209" customWidth="1"/>
    <col min="10754" max="10755" width="13.7109375" style="209" customWidth="1"/>
    <col min="10756" max="10757" width="18.7109375" style="209" customWidth="1"/>
    <col min="10758" max="11008" width="9.140625" style="209"/>
    <col min="11009" max="11009" width="35.140625" style="209" customWidth="1"/>
    <col min="11010" max="11011" width="13.7109375" style="209" customWidth="1"/>
    <col min="11012" max="11013" width="18.7109375" style="209" customWidth="1"/>
    <col min="11014" max="11264" width="9.140625" style="209"/>
    <col min="11265" max="11265" width="35.140625" style="209" customWidth="1"/>
    <col min="11266" max="11267" width="13.7109375" style="209" customWidth="1"/>
    <col min="11268" max="11269" width="18.7109375" style="209" customWidth="1"/>
    <col min="11270" max="11520" width="9.140625" style="209"/>
    <col min="11521" max="11521" width="35.140625" style="209" customWidth="1"/>
    <col min="11522" max="11523" width="13.7109375" style="209" customWidth="1"/>
    <col min="11524" max="11525" width="18.7109375" style="209" customWidth="1"/>
    <col min="11526" max="11776" width="9.140625" style="209"/>
    <col min="11777" max="11777" width="35.140625" style="209" customWidth="1"/>
    <col min="11778" max="11779" width="13.7109375" style="209" customWidth="1"/>
    <col min="11780" max="11781" width="18.7109375" style="209" customWidth="1"/>
    <col min="11782" max="12032" width="9.140625" style="209"/>
    <col min="12033" max="12033" width="35.140625" style="209" customWidth="1"/>
    <col min="12034" max="12035" width="13.7109375" style="209" customWidth="1"/>
    <col min="12036" max="12037" width="18.7109375" style="209" customWidth="1"/>
    <col min="12038" max="12288" width="9.140625" style="209"/>
    <col min="12289" max="12289" width="35.140625" style="209" customWidth="1"/>
    <col min="12290" max="12291" width="13.7109375" style="209" customWidth="1"/>
    <col min="12292" max="12293" width="18.7109375" style="209" customWidth="1"/>
    <col min="12294" max="12544" width="9.140625" style="209"/>
    <col min="12545" max="12545" width="35.140625" style="209" customWidth="1"/>
    <col min="12546" max="12547" width="13.7109375" style="209" customWidth="1"/>
    <col min="12548" max="12549" width="18.7109375" style="209" customWidth="1"/>
    <col min="12550" max="12800" width="9.140625" style="209"/>
    <col min="12801" max="12801" width="35.140625" style="209" customWidth="1"/>
    <col min="12802" max="12803" width="13.7109375" style="209" customWidth="1"/>
    <col min="12804" max="12805" width="18.7109375" style="209" customWidth="1"/>
    <col min="12806" max="13056" width="9.140625" style="209"/>
    <col min="13057" max="13057" width="35.140625" style="209" customWidth="1"/>
    <col min="13058" max="13059" width="13.7109375" style="209" customWidth="1"/>
    <col min="13060" max="13061" width="18.7109375" style="209" customWidth="1"/>
    <col min="13062" max="13312" width="9.140625" style="209"/>
    <col min="13313" max="13313" width="35.140625" style="209" customWidth="1"/>
    <col min="13314" max="13315" width="13.7109375" style="209" customWidth="1"/>
    <col min="13316" max="13317" width="18.7109375" style="209" customWidth="1"/>
    <col min="13318" max="13568" width="9.140625" style="209"/>
    <col min="13569" max="13569" width="35.140625" style="209" customWidth="1"/>
    <col min="13570" max="13571" width="13.7109375" style="209" customWidth="1"/>
    <col min="13572" max="13573" width="18.7109375" style="209" customWidth="1"/>
    <col min="13574" max="13824" width="9.140625" style="209"/>
    <col min="13825" max="13825" width="35.140625" style="209" customWidth="1"/>
    <col min="13826" max="13827" width="13.7109375" style="209" customWidth="1"/>
    <col min="13828" max="13829" width="18.7109375" style="209" customWidth="1"/>
    <col min="13830" max="14080" width="9.140625" style="209"/>
    <col min="14081" max="14081" width="35.140625" style="209" customWidth="1"/>
    <col min="14082" max="14083" width="13.7109375" style="209" customWidth="1"/>
    <col min="14084" max="14085" width="18.7109375" style="209" customWidth="1"/>
    <col min="14086" max="14336" width="9.140625" style="209"/>
    <col min="14337" max="14337" width="35.140625" style="209" customWidth="1"/>
    <col min="14338" max="14339" width="13.7109375" style="209" customWidth="1"/>
    <col min="14340" max="14341" width="18.7109375" style="209" customWidth="1"/>
    <col min="14342" max="14592" width="9.140625" style="209"/>
    <col min="14593" max="14593" width="35.140625" style="209" customWidth="1"/>
    <col min="14594" max="14595" width="13.7109375" style="209" customWidth="1"/>
    <col min="14596" max="14597" width="18.7109375" style="209" customWidth="1"/>
    <col min="14598" max="14848" width="9.140625" style="209"/>
    <col min="14849" max="14849" width="35.140625" style="209" customWidth="1"/>
    <col min="14850" max="14851" width="13.7109375" style="209" customWidth="1"/>
    <col min="14852" max="14853" width="18.7109375" style="209" customWidth="1"/>
    <col min="14854" max="15104" width="9.140625" style="209"/>
    <col min="15105" max="15105" width="35.140625" style="209" customWidth="1"/>
    <col min="15106" max="15107" width="13.7109375" style="209" customWidth="1"/>
    <col min="15108" max="15109" width="18.7109375" style="209" customWidth="1"/>
    <col min="15110" max="15360" width="9.140625" style="209"/>
    <col min="15361" max="15361" width="35.140625" style="209" customWidth="1"/>
    <col min="15362" max="15363" width="13.7109375" style="209" customWidth="1"/>
    <col min="15364" max="15365" width="18.7109375" style="209" customWidth="1"/>
    <col min="15366" max="15616" width="9.140625" style="209"/>
    <col min="15617" max="15617" width="35.140625" style="209" customWidth="1"/>
    <col min="15618" max="15619" width="13.7109375" style="209" customWidth="1"/>
    <col min="15620" max="15621" width="18.7109375" style="209" customWidth="1"/>
    <col min="15622" max="15872" width="9.140625" style="209"/>
    <col min="15873" max="15873" width="35.140625" style="209" customWidth="1"/>
    <col min="15874" max="15875" width="13.7109375" style="209" customWidth="1"/>
    <col min="15876" max="15877" width="18.7109375" style="209" customWidth="1"/>
    <col min="15878" max="16128" width="9.140625" style="209"/>
    <col min="16129" max="16129" width="35.140625" style="209" customWidth="1"/>
    <col min="16130" max="16131" width="13.7109375" style="209" customWidth="1"/>
    <col min="16132" max="16133" width="18.7109375" style="209" customWidth="1"/>
    <col min="16134" max="16384" width="9.140625" style="209"/>
  </cols>
  <sheetData>
    <row r="1" spans="1:6">
      <c r="A1" s="336" t="s">
        <v>291</v>
      </c>
      <c r="B1" s="291"/>
      <c r="C1" s="291"/>
      <c r="D1" s="291"/>
      <c r="E1" s="291"/>
      <c r="F1" s="291"/>
    </row>
    <row r="2" spans="1:6">
      <c r="A2" s="336" t="s">
        <v>290</v>
      </c>
      <c r="B2" s="291"/>
      <c r="C2" s="291"/>
      <c r="D2" s="291"/>
      <c r="E2" s="291"/>
      <c r="F2" s="291"/>
    </row>
    <row r="3" spans="1:6">
      <c r="A3" s="336" t="s">
        <v>424</v>
      </c>
      <c r="B3" s="291"/>
      <c r="C3" s="291"/>
      <c r="D3" s="291"/>
      <c r="E3" s="291"/>
      <c r="F3" s="291"/>
    </row>
    <row r="4" spans="1:6">
      <c r="A4" s="337" t="s">
        <v>272</v>
      </c>
      <c r="B4" s="336" t="s">
        <v>73</v>
      </c>
      <c r="C4" s="291"/>
      <c r="D4" s="291"/>
      <c r="E4" s="291"/>
      <c r="F4" s="291"/>
    </row>
    <row r="5" spans="1:6">
      <c r="A5" s="337" t="s">
        <v>419</v>
      </c>
      <c r="B5" s="336" t="s">
        <v>273</v>
      </c>
      <c r="C5" s="291"/>
      <c r="D5" s="291"/>
      <c r="E5" s="291"/>
      <c r="F5" s="291"/>
    </row>
    <row r="6" spans="1:6">
      <c r="A6" s="337" t="s">
        <v>299</v>
      </c>
      <c r="B6" s="205" t="s">
        <v>76</v>
      </c>
    </row>
    <row r="7" spans="1:6">
      <c r="A7" s="338" t="s">
        <v>7</v>
      </c>
      <c r="B7" s="338" t="s">
        <v>77</v>
      </c>
      <c r="C7" s="338" t="s">
        <v>78</v>
      </c>
      <c r="D7" s="338" t="s">
        <v>285</v>
      </c>
      <c r="E7" s="338" t="s">
        <v>284</v>
      </c>
    </row>
    <row r="8" spans="1:6">
      <c r="A8" s="336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9.7899999999999991</v>
      </c>
      <c r="C12" s="207">
        <v>4.6600000000000001E-3</v>
      </c>
      <c r="D12" s="207">
        <v>0.17</v>
      </c>
      <c r="E12" s="207">
        <v>0.14000000000000001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3770</v>
      </c>
      <c r="C16" s="207">
        <v>1.7952300000000001</v>
      </c>
      <c r="D16" s="207">
        <v>66.349999999999994</v>
      </c>
      <c r="E16" s="207">
        <v>53.07</v>
      </c>
    </row>
    <row r="17" spans="1:5">
      <c r="A17" s="205" t="s">
        <v>89</v>
      </c>
      <c r="B17" s="207">
        <v>79.2</v>
      </c>
      <c r="C17" s="207">
        <v>3.771E-2</v>
      </c>
      <c r="D17" s="207">
        <v>1.39</v>
      </c>
      <c r="E17" s="207">
        <v>1.1100000000000001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1036.4000000000001</v>
      </c>
      <c r="C23" s="207">
        <v>0.49352000000000001</v>
      </c>
      <c r="D23" s="207">
        <v>18.239999999999998</v>
      </c>
      <c r="E23" s="207">
        <v>14.59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0</v>
      </c>
      <c r="C25" s="207">
        <v>0</v>
      </c>
      <c r="D25" s="207">
        <v>0</v>
      </c>
      <c r="E25" s="207">
        <v>0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337" t="s">
        <v>219</v>
      </c>
      <c r="B27" s="339">
        <v>4895.3899999999994</v>
      </c>
      <c r="C27" s="339">
        <v>2.3311199999999999</v>
      </c>
      <c r="D27" s="339">
        <v>86.15</v>
      </c>
      <c r="E27" s="339">
        <v>68.91</v>
      </c>
    </row>
    <row r="28" spans="1:5">
      <c r="A28" s="336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150</v>
      </c>
      <c r="C29" s="207">
        <v>7.1429999999999993E-2</v>
      </c>
      <c r="D29" s="207">
        <v>2.64</v>
      </c>
      <c r="E29" s="207">
        <v>2.11</v>
      </c>
    </row>
    <row r="30" spans="1:5">
      <c r="A30" s="205" t="s">
        <v>250</v>
      </c>
      <c r="B30" s="207">
        <v>146.86000000000001</v>
      </c>
      <c r="C30" s="207">
        <v>6.9930000000000006E-2</v>
      </c>
      <c r="D30" s="207">
        <v>2.58</v>
      </c>
      <c r="E30" s="207">
        <v>2.0699999999999998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97.91</v>
      </c>
      <c r="C35" s="207">
        <v>4.6620000000000002E-2</v>
      </c>
      <c r="D35" s="207">
        <v>1.72</v>
      </c>
      <c r="E35" s="207">
        <v>1.38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81.900000000000006</v>
      </c>
      <c r="C38" s="207">
        <v>3.9E-2</v>
      </c>
      <c r="D38" s="207">
        <v>1.44</v>
      </c>
      <c r="E38" s="207">
        <v>1.1499999999999999</v>
      </c>
    </row>
    <row r="39" spans="1:5">
      <c r="A39" s="337" t="s">
        <v>119</v>
      </c>
      <c r="B39" s="339">
        <v>476.67</v>
      </c>
      <c r="C39" s="339">
        <v>0.22697999999999999</v>
      </c>
      <c r="D39" s="339">
        <v>8.3800000000000008</v>
      </c>
      <c r="E39" s="339">
        <v>6.71</v>
      </c>
    </row>
    <row r="40" spans="1:5">
      <c r="A40" s="336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310.05</v>
      </c>
      <c r="C41" s="207">
        <v>0.14763999999999999</v>
      </c>
      <c r="D41" s="207">
        <v>5.46</v>
      </c>
      <c r="E41" s="207">
        <v>4.3600000000000003</v>
      </c>
    </row>
    <row r="42" spans="1:5">
      <c r="A42" s="337" t="s">
        <v>121</v>
      </c>
      <c r="B42" s="339">
        <v>310.05</v>
      </c>
      <c r="C42" s="339">
        <v>0.14763999999999999</v>
      </c>
      <c r="D42" s="339">
        <v>5.46</v>
      </c>
      <c r="E42" s="339">
        <v>4.3600000000000003</v>
      </c>
    </row>
    <row r="43" spans="1:5">
      <c r="A43" s="337" t="s">
        <v>122</v>
      </c>
      <c r="B43" s="339">
        <v>5682.11</v>
      </c>
      <c r="C43" s="339">
        <v>2.70574</v>
      </c>
      <c r="D43" s="339">
        <v>99.99</v>
      </c>
      <c r="E43" s="339">
        <v>79.98</v>
      </c>
    </row>
    <row r="44" spans="1:5">
      <c r="A44" s="336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0.61</v>
      </c>
      <c r="C45" s="207">
        <v>2.9E-4</v>
      </c>
      <c r="D45" s="207">
        <v>0.01</v>
      </c>
      <c r="E45" s="207">
        <v>0.01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0.05</v>
      </c>
      <c r="C47" s="207">
        <v>2.0000000000000002E-5</v>
      </c>
      <c r="D47" s="207">
        <v>0</v>
      </c>
      <c r="E47" s="207">
        <v>0</v>
      </c>
    </row>
    <row r="48" spans="1:5">
      <c r="A48" s="205" t="s">
        <v>275</v>
      </c>
      <c r="B48" s="207">
        <v>679.19</v>
      </c>
      <c r="C48" s="207">
        <v>0.32341999999999999</v>
      </c>
      <c r="D48" s="207">
        <v>11.95</v>
      </c>
      <c r="E48" s="207">
        <v>9.56</v>
      </c>
    </row>
    <row r="49" spans="1:5">
      <c r="A49" s="337" t="s">
        <v>127</v>
      </c>
      <c r="B49" s="339">
        <v>679.85</v>
      </c>
      <c r="C49" s="339">
        <v>0.32373000000000002</v>
      </c>
      <c r="D49" s="339">
        <v>11.96</v>
      </c>
      <c r="E49" s="339">
        <v>9.57</v>
      </c>
    </row>
    <row r="50" spans="1:5">
      <c r="A50" s="336" t="s">
        <v>128</v>
      </c>
      <c r="B50" s="291"/>
      <c r="C50" s="291"/>
      <c r="D50" s="291"/>
      <c r="E50" s="291"/>
    </row>
    <row r="51" spans="1:5" ht="22.5">
      <c r="A51" s="205" t="s">
        <v>129</v>
      </c>
      <c r="B51" s="207">
        <v>157.13999999999999</v>
      </c>
      <c r="C51" s="207">
        <v>7.4829999999999994E-2</v>
      </c>
      <c r="D51" s="207">
        <v>2.77</v>
      </c>
      <c r="E51" s="207">
        <v>2.21</v>
      </c>
    </row>
    <row r="52" spans="1:5">
      <c r="A52" s="205" t="s">
        <v>130</v>
      </c>
      <c r="B52" s="207">
        <v>36.11</v>
      </c>
      <c r="C52" s="207">
        <v>1.719E-2</v>
      </c>
      <c r="D52" s="207">
        <v>0.64</v>
      </c>
      <c r="E52" s="207">
        <v>0.51</v>
      </c>
    </row>
    <row r="53" spans="1:5">
      <c r="A53" s="205" t="s">
        <v>131</v>
      </c>
      <c r="B53" s="207">
        <v>0.11</v>
      </c>
      <c r="C53" s="207">
        <v>5.0000000000000002E-5</v>
      </c>
      <c r="D53" s="207">
        <v>0</v>
      </c>
      <c r="E53" s="207">
        <v>0</v>
      </c>
    </row>
    <row r="54" spans="1:5">
      <c r="A54" s="205" t="s">
        <v>276</v>
      </c>
      <c r="B54" s="207">
        <v>0</v>
      </c>
      <c r="C54" s="207">
        <v>0</v>
      </c>
      <c r="D54" s="207">
        <v>0</v>
      </c>
      <c r="E54" s="207">
        <v>0</v>
      </c>
    </row>
    <row r="55" spans="1:5">
      <c r="A55" s="337" t="s">
        <v>132</v>
      </c>
      <c r="B55" s="339">
        <v>193.36</v>
      </c>
      <c r="C55" s="339">
        <v>9.2069999999999999E-2</v>
      </c>
      <c r="D55" s="339">
        <v>3.41</v>
      </c>
      <c r="E55" s="339">
        <v>2.72</v>
      </c>
    </row>
    <row r="56" spans="1:5">
      <c r="A56" s="337" t="s">
        <v>133</v>
      </c>
      <c r="B56" s="339">
        <v>873.21</v>
      </c>
      <c r="C56" s="339">
        <v>0.4158</v>
      </c>
      <c r="D56" s="339">
        <v>15.37</v>
      </c>
      <c r="E56" s="339">
        <v>12.29</v>
      </c>
    </row>
    <row r="57" spans="1:5">
      <c r="A57" s="337" t="s">
        <v>134</v>
      </c>
      <c r="B57" s="339">
        <v>6555.32</v>
      </c>
      <c r="C57" s="339">
        <v>3.12154</v>
      </c>
      <c r="D57" s="339">
        <v>115.36</v>
      </c>
      <c r="E57" s="339">
        <v>92.27</v>
      </c>
    </row>
    <row r="58" spans="1:5">
      <c r="A58" s="336" t="s">
        <v>135</v>
      </c>
      <c r="B58" s="291"/>
      <c r="C58" s="291"/>
      <c r="D58" s="291"/>
      <c r="E58" s="291"/>
    </row>
    <row r="59" spans="1:5">
      <c r="A59" s="205" t="s">
        <v>277</v>
      </c>
      <c r="B59" s="207">
        <v>1.28</v>
      </c>
      <c r="C59" s="207">
        <v>6.0999999999999997E-4</v>
      </c>
      <c r="D59" s="207">
        <v>0.02</v>
      </c>
      <c r="E59" s="207">
        <v>0.02</v>
      </c>
    </row>
    <row r="60" spans="1:5">
      <c r="A60" s="205" t="s">
        <v>278</v>
      </c>
      <c r="B60" s="207">
        <v>28.49</v>
      </c>
      <c r="C60" s="207">
        <v>1.357E-2</v>
      </c>
      <c r="D60" s="207">
        <v>0.5</v>
      </c>
      <c r="E60" s="207">
        <v>0.4</v>
      </c>
    </row>
    <row r="61" spans="1:5">
      <c r="A61" s="205" t="s">
        <v>279</v>
      </c>
      <c r="B61" s="207">
        <v>518.08000000000004</v>
      </c>
      <c r="C61" s="207">
        <v>0.24671000000000001</v>
      </c>
      <c r="D61" s="207">
        <v>9.1199999999999992</v>
      </c>
      <c r="E61" s="207">
        <v>7.29</v>
      </c>
    </row>
    <row r="62" spans="1:5">
      <c r="A62" s="337" t="s">
        <v>282</v>
      </c>
      <c r="B62" s="339">
        <v>547.85</v>
      </c>
      <c r="C62" s="339">
        <v>0.26089000000000001</v>
      </c>
      <c r="D62" s="339">
        <v>9.64</v>
      </c>
      <c r="E62" s="339">
        <v>7.71</v>
      </c>
    </row>
    <row r="63" spans="1:5">
      <c r="A63" s="337" t="s">
        <v>140</v>
      </c>
      <c r="B63" s="339">
        <v>7103.17</v>
      </c>
      <c r="C63" s="339">
        <v>3.3824299999999998</v>
      </c>
      <c r="D63" s="339">
        <v>125</v>
      </c>
      <c r="E63" s="339">
        <v>99.98</v>
      </c>
    </row>
    <row r="65" spans="1:5">
      <c r="A65" s="336" t="s">
        <v>51</v>
      </c>
      <c r="B65" s="291"/>
      <c r="C65" s="291"/>
      <c r="D65" s="291"/>
      <c r="E65" s="291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09" customWidth="1"/>
    <col min="2" max="3" width="13.7109375" style="209" customWidth="1"/>
    <col min="4" max="5" width="18.7109375" style="209" customWidth="1"/>
    <col min="6" max="256" width="9.140625" style="209"/>
    <col min="257" max="257" width="35.140625" style="209" customWidth="1"/>
    <col min="258" max="259" width="13.7109375" style="209" customWidth="1"/>
    <col min="260" max="261" width="18.7109375" style="209" customWidth="1"/>
    <col min="262" max="512" width="9.140625" style="209"/>
    <col min="513" max="513" width="35.140625" style="209" customWidth="1"/>
    <col min="514" max="515" width="13.7109375" style="209" customWidth="1"/>
    <col min="516" max="517" width="18.7109375" style="209" customWidth="1"/>
    <col min="518" max="768" width="9.140625" style="209"/>
    <col min="769" max="769" width="35.140625" style="209" customWidth="1"/>
    <col min="770" max="771" width="13.7109375" style="209" customWidth="1"/>
    <col min="772" max="773" width="18.7109375" style="209" customWidth="1"/>
    <col min="774" max="1024" width="9.140625" style="209"/>
    <col min="1025" max="1025" width="35.140625" style="209" customWidth="1"/>
    <col min="1026" max="1027" width="13.7109375" style="209" customWidth="1"/>
    <col min="1028" max="1029" width="18.7109375" style="209" customWidth="1"/>
    <col min="1030" max="1280" width="9.140625" style="209"/>
    <col min="1281" max="1281" width="35.140625" style="209" customWidth="1"/>
    <col min="1282" max="1283" width="13.7109375" style="209" customWidth="1"/>
    <col min="1284" max="1285" width="18.7109375" style="209" customWidth="1"/>
    <col min="1286" max="1536" width="9.140625" style="209"/>
    <col min="1537" max="1537" width="35.140625" style="209" customWidth="1"/>
    <col min="1538" max="1539" width="13.7109375" style="209" customWidth="1"/>
    <col min="1540" max="1541" width="18.7109375" style="209" customWidth="1"/>
    <col min="1542" max="1792" width="9.140625" style="209"/>
    <col min="1793" max="1793" width="35.140625" style="209" customWidth="1"/>
    <col min="1794" max="1795" width="13.7109375" style="209" customWidth="1"/>
    <col min="1796" max="1797" width="18.7109375" style="209" customWidth="1"/>
    <col min="1798" max="2048" width="9.140625" style="209"/>
    <col min="2049" max="2049" width="35.140625" style="209" customWidth="1"/>
    <col min="2050" max="2051" width="13.7109375" style="209" customWidth="1"/>
    <col min="2052" max="2053" width="18.7109375" style="209" customWidth="1"/>
    <col min="2054" max="2304" width="9.140625" style="209"/>
    <col min="2305" max="2305" width="35.140625" style="209" customWidth="1"/>
    <col min="2306" max="2307" width="13.7109375" style="209" customWidth="1"/>
    <col min="2308" max="2309" width="18.7109375" style="209" customWidth="1"/>
    <col min="2310" max="2560" width="9.140625" style="209"/>
    <col min="2561" max="2561" width="35.140625" style="209" customWidth="1"/>
    <col min="2562" max="2563" width="13.7109375" style="209" customWidth="1"/>
    <col min="2564" max="2565" width="18.7109375" style="209" customWidth="1"/>
    <col min="2566" max="2816" width="9.140625" style="209"/>
    <col min="2817" max="2817" width="35.140625" style="209" customWidth="1"/>
    <col min="2818" max="2819" width="13.7109375" style="209" customWidth="1"/>
    <col min="2820" max="2821" width="18.7109375" style="209" customWidth="1"/>
    <col min="2822" max="3072" width="9.140625" style="209"/>
    <col min="3073" max="3073" width="35.140625" style="209" customWidth="1"/>
    <col min="3074" max="3075" width="13.7109375" style="209" customWidth="1"/>
    <col min="3076" max="3077" width="18.7109375" style="209" customWidth="1"/>
    <col min="3078" max="3328" width="9.140625" style="209"/>
    <col min="3329" max="3329" width="35.140625" style="209" customWidth="1"/>
    <col min="3330" max="3331" width="13.7109375" style="209" customWidth="1"/>
    <col min="3332" max="3333" width="18.7109375" style="209" customWidth="1"/>
    <col min="3334" max="3584" width="9.140625" style="209"/>
    <col min="3585" max="3585" width="35.140625" style="209" customWidth="1"/>
    <col min="3586" max="3587" width="13.7109375" style="209" customWidth="1"/>
    <col min="3588" max="3589" width="18.7109375" style="209" customWidth="1"/>
    <col min="3590" max="3840" width="9.140625" style="209"/>
    <col min="3841" max="3841" width="35.140625" style="209" customWidth="1"/>
    <col min="3842" max="3843" width="13.7109375" style="209" customWidth="1"/>
    <col min="3844" max="3845" width="18.7109375" style="209" customWidth="1"/>
    <col min="3846" max="4096" width="9.140625" style="209"/>
    <col min="4097" max="4097" width="35.140625" style="209" customWidth="1"/>
    <col min="4098" max="4099" width="13.7109375" style="209" customWidth="1"/>
    <col min="4100" max="4101" width="18.7109375" style="209" customWidth="1"/>
    <col min="4102" max="4352" width="9.140625" style="209"/>
    <col min="4353" max="4353" width="35.140625" style="209" customWidth="1"/>
    <col min="4354" max="4355" width="13.7109375" style="209" customWidth="1"/>
    <col min="4356" max="4357" width="18.7109375" style="209" customWidth="1"/>
    <col min="4358" max="4608" width="9.140625" style="209"/>
    <col min="4609" max="4609" width="35.140625" style="209" customWidth="1"/>
    <col min="4610" max="4611" width="13.7109375" style="209" customWidth="1"/>
    <col min="4612" max="4613" width="18.7109375" style="209" customWidth="1"/>
    <col min="4614" max="4864" width="9.140625" style="209"/>
    <col min="4865" max="4865" width="35.140625" style="209" customWidth="1"/>
    <col min="4866" max="4867" width="13.7109375" style="209" customWidth="1"/>
    <col min="4868" max="4869" width="18.7109375" style="209" customWidth="1"/>
    <col min="4870" max="5120" width="9.140625" style="209"/>
    <col min="5121" max="5121" width="35.140625" style="209" customWidth="1"/>
    <col min="5122" max="5123" width="13.7109375" style="209" customWidth="1"/>
    <col min="5124" max="5125" width="18.7109375" style="209" customWidth="1"/>
    <col min="5126" max="5376" width="9.140625" style="209"/>
    <col min="5377" max="5377" width="35.140625" style="209" customWidth="1"/>
    <col min="5378" max="5379" width="13.7109375" style="209" customWidth="1"/>
    <col min="5380" max="5381" width="18.7109375" style="209" customWidth="1"/>
    <col min="5382" max="5632" width="9.140625" style="209"/>
    <col min="5633" max="5633" width="35.140625" style="209" customWidth="1"/>
    <col min="5634" max="5635" width="13.7109375" style="209" customWidth="1"/>
    <col min="5636" max="5637" width="18.7109375" style="209" customWidth="1"/>
    <col min="5638" max="5888" width="9.140625" style="209"/>
    <col min="5889" max="5889" width="35.140625" style="209" customWidth="1"/>
    <col min="5890" max="5891" width="13.7109375" style="209" customWidth="1"/>
    <col min="5892" max="5893" width="18.7109375" style="209" customWidth="1"/>
    <col min="5894" max="6144" width="9.140625" style="209"/>
    <col min="6145" max="6145" width="35.140625" style="209" customWidth="1"/>
    <col min="6146" max="6147" width="13.7109375" style="209" customWidth="1"/>
    <col min="6148" max="6149" width="18.7109375" style="209" customWidth="1"/>
    <col min="6150" max="6400" width="9.140625" style="209"/>
    <col min="6401" max="6401" width="35.140625" style="209" customWidth="1"/>
    <col min="6402" max="6403" width="13.7109375" style="209" customWidth="1"/>
    <col min="6404" max="6405" width="18.7109375" style="209" customWidth="1"/>
    <col min="6406" max="6656" width="9.140625" style="209"/>
    <col min="6657" max="6657" width="35.140625" style="209" customWidth="1"/>
    <col min="6658" max="6659" width="13.7109375" style="209" customWidth="1"/>
    <col min="6660" max="6661" width="18.7109375" style="209" customWidth="1"/>
    <col min="6662" max="6912" width="9.140625" style="209"/>
    <col min="6913" max="6913" width="35.140625" style="209" customWidth="1"/>
    <col min="6914" max="6915" width="13.7109375" style="209" customWidth="1"/>
    <col min="6916" max="6917" width="18.7109375" style="209" customWidth="1"/>
    <col min="6918" max="7168" width="9.140625" style="209"/>
    <col min="7169" max="7169" width="35.140625" style="209" customWidth="1"/>
    <col min="7170" max="7171" width="13.7109375" style="209" customWidth="1"/>
    <col min="7172" max="7173" width="18.7109375" style="209" customWidth="1"/>
    <col min="7174" max="7424" width="9.140625" style="209"/>
    <col min="7425" max="7425" width="35.140625" style="209" customWidth="1"/>
    <col min="7426" max="7427" width="13.7109375" style="209" customWidth="1"/>
    <col min="7428" max="7429" width="18.7109375" style="209" customWidth="1"/>
    <col min="7430" max="7680" width="9.140625" style="209"/>
    <col min="7681" max="7681" width="35.140625" style="209" customWidth="1"/>
    <col min="7682" max="7683" width="13.7109375" style="209" customWidth="1"/>
    <col min="7684" max="7685" width="18.7109375" style="209" customWidth="1"/>
    <col min="7686" max="7936" width="9.140625" style="209"/>
    <col min="7937" max="7937" width="35.140625" style="209" customWidth="1"/>
    <col min="7938" max="7939" width="13.7109375" style="209" customWidth="1"/>
    <col min="7940" max="7941" width="18.7109375" style="209" customWidth="1"/>
    <col min="7942" max="8192" width="9.140625" style="209"/>
    <col min="8193" max="8193" width="35.140625" style="209" customWidth="1"/>
    <col min="8194" max="8195" width="13.7109375" style="209" customWidth="1"/>
    <col min="8196" max="8197" width="18.7109375" style="209" customWidth="1"/>
    <col min="8198" max="8448" width="9.140625" style="209"/>
    <col min="8449" max="8449" width="35.140625" style="209" customWidth="1"/>
    <col min="8450" max="8451" width="13.7109375" style="209" customWidth="1"/>
    <col min="8452" max="8453" width="18.7109375" style="209" customWidth="1"/>
    <col min="8454" max="8704" width="9.140625" style="209"/>
    <col min="8705" max="8705" width="35.140625" style="209" customWidth="1"/>
    <col min="8706" max="8707" width="13.7109375" style="209" customWidth="1"/>
    <col min="8708" max="8709" width="18.7109375" style="209" customWidth="1"/>
    <col min="8710" max="8960" width="9.140625" style="209"/>
    <col min="8961" max="8961" width="35.140625" style="209" customWidth="1"/>
    <col min="8962" max="8963" width="13.7109375" style="209" customWidth="1"/>
    <col min="8964" max="8965" width="18.7109375" style="209" customWidth="1"/>
    <col min="8966" max="9216" width="9.140625" style="209"/>
    <col min="9217" max="9217" width="35.140625" style="209" customWidth="1"/>
    <col min="9218" max="9219" width="13.7109375" style="209" customWidth="1"/>
    <col min="9220" max="9221" width="18.7109375" style="209" customWidth="1"/>
    <col min="9222" max="9472" width="9.140625" style="209"/>
    <col min="9473" max="9473" width="35.140625" style="209" customWidth="1"/>
    <col min="9474" max="9475" width="13.7109375" style="209" customWidth="1"/>
    <col min="9476" max="9477" width="18.7109375" style="209" customWidth="1"/>
    <col min="9478" max="9728" width="9.140625" style="209"/>
    <col min="9729" max="9729" width="35.140625" style="209" customWidth="1"/>
    <col min="9730" max="9731" width="13.7109375" style="209" customWidth="1"/>
    <col min="9732" max="9733" width="18.7109375" style="209" customWidth="1"/>
    <col min="9734" max="9984" width="9.140625" style="209"/>
    <col min="9985" max="9985" width="35.140625" style="209" customWidth="1"/>
    <col min="9986" max="9987" width="13.7109375" style="209" customWidth="1"/>
    <col min="9988" max="9989" width="18.7109375" style="209" customWidth="1"/>
    <col min="9990" max="10240" width="9.140625" style="209"/>
    <col min="10241" max="10241" width="35.140625" style="209" customWidth="1"/>
    <col min="10242" max="10243" width="13.7109375" style="209" customWidth="1"/>
    <col min="10244" max="10245" width="18.7109375" style="209" customWidth="1"/>
    <col min="10246" max="10496" width="9.140625" style="209"/>
    <col min="10497" max="10497" width="35.140625" style="209" customWidth="1"/>
    <col min="10498" max="10499" width="13.7109375" style="209" customWidth="1"/>
    <col min="10500" max="10501" width="18.7109375" style="209" customWidth="1"/>
    <col min="10502" max="10752" width="9.140625" style="209"/>
    <col min="10753" max="10753" width="35.140625" style="209" customWidth="1"/>
    <col min="10754" max="10755" width="13.7109375" style="209" customWidth="1"/>
    <col min="10756" max="10757" width="18.7109375" style="209" customWidth="1"/>
    <col min="10758" max="11008" width="9.140625" style="209"/>
    <col min="11009" max="11009" width="35.140625" style="209" customWidth="1"/>
    <col min="11010" max="11011" width="13.7109375" style="209" customWidth="1"/>
    <col min="11012" max="11013" width="18.7109375" style="209" customWidth="1"/>
    <col min="11014" max="11264" width="9.140625" style="209"/>
    <col min="11265" max="11265" width="35.140625" style="209" customWidth="1"/>
    <col min="11266" max="11267" width="13.7109375" style="209" customWidth="1"/>
    <col min="11268" max="11269" width="18.7109375" style="209" customWidth="1"/>
    <col min="11270" max="11520" width="9.140625" style="209"/>
    <col min="11521" max="11521" width="35.140625" style="209" customWidth="1"/>
    <col min="11522" max="11523" width="13.7109375" style="209" customWidth="1"/>
    <col min="11524" max="11525" width="18.7109375" style="209" customWidth="1"/>
    <col min="11526" max="11776" width="9.140625" style="209"/>
    <col min="11777" max="11777" width="35.140625" style="209" customWidth="1"/>
    <col min="11778" max="11779" width="13.7109375" style="209" customWidth="1"/>
    <col min="11780" max="11781" width="18.7109375" style="209" customWidth="1"/>
    <col min="11782" max="12032" width="9.140625" style="209"/>
    <col min="12033" max="12033" width="35.140625" style="209" customWidth="1"/>
    <col min="12034" max="12035" width="13.7109375" style="209" customWidth="1"/>
    <col min="12036" max="12037" width="18.7109375" style="209" customWidth="1"/>
    <col min="12038" max="12288" width="9.140625" style="209"/>
    <col min="12289" max="12289" width="35.140625" style="209" customWidth="1"/>
    <col min="12290" max="12291" width="13.7109375" style="209" customWidth="1"/>
    <col min="12292" max="12293" width="18.7109375" style="209" customWidth="1"/>
    <col min="12294" max="12544" width="9.140625" style="209"/>
    <col min="12545" max="12545" width="35.140625" style="209" customWidth="1"/>
    <col min="12546" max="12547" width="13.7109375" style="209" customWidth="1"/>
    <col min="12548" max="12549" width="18.7109375" style="209" customWidth="1"/>
    <col min="12550" max="12800" width="9.140625" style="209"/>
    <col min="12801" max="12801" width="35.140625" style="209" customWidth="1"/>
    <col min="12802" max="12803" width="13.7109375" style="209" customWidth="1"/>
    <col min="12804" max="12805" width="18.7109375" style="209" customWidth="1"/>
    <col min="12806" max="13056" width="9.140625" style="209"/>
    <col min="13057" max="13057" width="35.140625" style="209" customWidth="1"/>
    <col min="13058" max="13059" width="13.7109375" style="209" customWidth="1"/>
    <col min="13060" max="13061" width="18.7109375" style="209" customWidth="1"/>
    <col min="13062" max="13312" width="9.140625" style="209"/>
    <col min="13313" max="13313" width="35.140625" style="209" customWidth="1"/>
    <col min="13314" max="13315" width="13.7109375" style="209" customWidth="1"/>
    <col min="13316" max="13317" width="18.7109375" style="209" customWidth="1"/>
    <col min="13318" max="13568" width="9.140625" style="209"/>
    <col min="13569" max="13569" width="35.140625" style="209" customWidth="1"/>
    <col min="13570" max="13571" width="13.7109375" style="209" customWidth="1"/>
    <col min="13572" max="13573" width="18.7109375" style="209" customWidth="1"/>
    <col min="13574" max="13824" width="9.140625" style="209"/>
    <col min="13825" max="13825" width="35.140625" style="209" customWidth="1"/>
    <col min="13826" max="13827" width="13.7109375" style="209" customWidth="1"/>
    <col min="13828" max="13829" width="18.7109375" style="209" customWidth="1"/>
    <col min="13830" max="14080" width="9.140625" style="209"/>
    <col min="14081" max="14081" width="35.140625" style="209" customWidth="1"/>
    <col min="14082" max="14083" width="13.7109375" style="209" customWidth="1"/>
    <col min="14084" max="14085" width="18.7109375" style="209" customWidth="1"/>
    <col min="14086" max="14336" width="9.140625" style="209"/>
    <col min="14337" max="14337" width="35.140625" style="209" customWidth="1"/>
    <col min="14338" max="14339" width="13.7109375" style="209" customWidth="1"/>
    <col min="14340" max="14341" width="18.7109375" style="209" customWidth="1"/>
    <col min="14342" max="14592" width="9.140625" style="209"/>
    <col min="14593" max="14593" width="35.140625" style="209" customWidth="1"/>
    <col min="14594" max="14595" width="13.7109375" style="209" customWidth="1"/>
    <col min="14596" max="14597" width="18.7109375" style="209" customWidth="1"/>
    <col min="14598" max="14848" width="9.140625" style="209"/>
    <col min="14849" max="14849" width="35.140625" style="209" customWidth="1"/>
    <col min="14850" max="14851" width="13.7109375" style="209" customWidth="1"/>
    <col min="14852" max="14853" width="18.7109375" style="209" customWidth="1"/>
    <col min="14854" max="15104" width="9.140625" style="209"/>
    <col min="15105" max="15105" width="35.140625" style="209" customWidth="1"/>
    <col min="15106" max="15107" width="13.7109375" style="209" customWidth="1"/>
    <col min="15108" max="15109" width="18.7109375" style="209" customWidth="1"/>
    <col min="15110" max="15360" width="9.140625" style="209"/>
    <col min="15361" max="15361" width="35.140625" style="209" customWidth="1"/>
    <col min="15362" max="15363" width="13.7109375" style="209" customWidth="1"/>
    <col min="15364" max="15365" width="18.7109375" style="209" customWidth="1"/>
    <col min="15366" max="15616" width="9.140625" style="209"/>
    <col min="15617" max="15617" width="35.140625" style="209" customWidth="1"/>
    <col min="15618" max="15619" width="13.7109375" style="209" customWidth="1"/>
    <col min="15620" max="15621" width="18.7109375" style="209" customWidth="1"/>
    <col min="15622" max="15872" width="9.140625" style="209"/>
    <col min="15873" max="15873" width="35.140625" style="209" customWidth="1"/>
    <col min="15874" max="15875" width="13.7109375" style="209" customWidth="1"/>
    <col min="15876" max="15877" width="18.7109375" style="209" customWidth="1"/>
    <col min="15878" max="16128" width="9.140625" style="209"/>
    <col min="16129" max="16129" width="35.140625" style="209" customWidth="1"/>
    <col min="16130" max="16131" width="13.7109375" style="209" customWidth="1"/>
    <col min="16132" max="16133" width="18.7109375" style="209" customWidth="1"/>
    <col min="16134" max="16384" width="9.140625" style="209"/>
  </cols>
  <sheetData>
    <row r="1" spans="1:6">
      <c r="A1" s="336" t="s">
        <v>291</v>
      </c>
      <c r="B1" s="291"/>
      <c r="C1" s="291"/>
      <c r="D1" s="291"/>
      <c r="E1" s="291"/>
      <c r="F1" s="291"/>
    </row>
    <row r="2" spans="1:6">
      <c r="A2" s="336" t="s">
        <v>290</v>
      </c>
      <c r="B2" s="291"/>
      <c r="C2" s="291"/>
      <c r="D2" s="291"/>
      <c r="E2" s="291"/>
      <c r="F2" s="291"/>
    </row>
    <row r="3" spans="1:6">
      <c r="A3" s="336" t="s">
        <v>425</v>
      </c>
      <c r="B3" s="291"/>
      <c r="C3" s="291"/>
      <c r="D3" s="291"/>
      <c r="E3" s="291"/>
      <c r="F3" s="291"/>
    </row>
    <row r="4" spans="1:6">
      <c r="A4" s="337" t="s">
        <v>72</v>
      </c>
      <c r="B4" s="336" t="s">
        <v>73</v>
      </c>
      <c r="C4" s="291"/>
      <c r="D4" s="291"/>
      <c r="E4" s="291"/>
      <c r="F4" s="291"/>
    </row>
    <row r="5" spans="1:6">
      <c r="A5" s="337" t="s">
        <v>419</v>
      </c>
      <c r="B5" s="336" t="s">
        <v>287</v>
      </c>
      <c r="C5" s="291"/>
      <c r="D5" s="291"/>
      <c r="E5" s="291"/>
      <c r="F5" s="291"/>
    </row>
    <row r="6" spans="1:6">
      <c r="A6" s="337" t="s">
        <v>426</v>
      </c>
      <c r="B6" s="205" t="s">
        <v>76</v>
      </c>
    </row>
    <row r="7" spans="1:6">
      <c r="A7" s="338" t="s">
        <v>7</v>
      </c>
      <c r="B7" s="338" t="s">
        <v>77</v>
      </c>
      <c r="C7" s="338" t="s">
        <v>78</v>
      </c>
      <c r="D7" s="338" t="s">
        <v>285</v>
      </c>
      <c r="E7" s="338" t="s">
        <v>284</v>
      </c>
    </row>
    <row r="8" spans="1:6">
      <c r="A8" s="336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59641</v>
      </c>
      <c r="C16" s="207">
        <v>0.96599000000000002</v>
      </c>
      <c r="D16" s="207">
        <v>87.28</v>
      </c>
      <c r="E16" s="207">
        <v>86.08</v>
      </c>
    </row>
    <row r="17" spans="1:5">
      <c r="A17" s="205" t="s">
        <v>89</v>
      </c>
      <c r="B17" s="207">
        <v>79.2</v>
      </c>
      <c r="C17" s="207">
        <v>1.2800000000000001E-3</v>
      </c>
      <c r="D17" s="207">
        <v>0.12</v>
      </c>
      <c r="E17" s="207">
        <v>0.11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1294.3399999999999</v>
      </c>
      <c r="C23" s="207">
        <v>2.0959999999999999E-2</v>
      </c>
      <c r="D23" s="207">
        <v>1.89</v>
      </c>
      <c r="E23" s="207">
        <v>1.87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2318</v>
      </c>
      <c r="C25" s="207">
        <v>3.7539999999999997E-2</v>
      </c>
      <c r="D25" s="207">
        <v>3.39</v>
      </c>
      <c r="E25" s="207">
        <v>3.35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337" t="s">
        <v>219</v>
      </c>
      <c r="B27" s="339">
        <v>63332.539999999994</v>
      </c>
      <c r="C27" s="339">
        <v>1.0257700000000001</v>
      </c>
      <c r="D27" s="339">
        <v>92.68</v>
      </c>
      <c r="E27" s="339">
        <v>91.41</v>
      </c>
    </row>
    <row r="28" spans="1:5">
      <c r="A28" s="336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1899.98</v>
      </c>
      <c r="C30" s="207">
        <v>3.0769999999999999E-2</v>
      </c>
      <c r="D30" s="207">
        <v>2.78</v>
      </c>
      <c r="E30" s="207">
        <v>2.74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2343.0300000000002</v>
      </c>
      <c r="C38" s="207">
        <v>3.7949999999999998E-2</v>
      </c>
      <c r="D38" s="207">
        <v>3.43</v>
      </c>
      <c r="E38" s="207">
        <v>3.38</v>
      </c>
    </row>
    <row r="39" spans="1:5">
      <c r="A39" s="337" t="s">
        <v>119</v>
      </c>
      <c r="B39" s="339">
        <v>4243.01</v>
      </c>
      <c r="C39" s="339">
        <v>6.8720000000000003E-2</v>
      </c>
      <c r="D39" s="339">
        <v>6.21</v>
      </c>
      <c r="E39" s="339">
        <v>6.12</v>
      </c>
    </row>
    <row r="40" spans="1:5">
      <c r="A40" s="336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759.27</v>
      </c>
      <c r="C41" s="207">
        <v>1.23E-2</v>
      </c>
      <c r="D41" s="207">
        <v>1.1100000000000001</v>
      </c>
      <c r="E41" s="207">
        <v>1.1000000000000001</v>
      </c>
    </row>
    <row r="42" spans="1:5">
      <c r="A42" s="337" t="s">
        <v>121</v>
      </c>
      <c r="B42" s="339">
        <v>759.27</v>
      </c>
      <c r="C42" s="339">
        <v>1.23E-2</v>
      </c>
      <c r="D42" s="339">
        <v>1.1100000000000001</v>
      </c>
      <c r="E42" s="339">
        <v>1.1000000000000001</v>
      </c>
    </row>
    <row r="43" spans="1:5">
      <c r="A43" s="337" t="s">
        <v>122</v>
      </c>
      <c r="B43" s="339">
        <v>68334.819999999992</v>
      </c>
      <c r="C43" s="339">
        <v>1.1067899999999999</v>
      </c>
      <c r="D43" s="339">
        <v>100</v>
      </c>
      <c r="E43" s="339">
        <v>98.63</v>
      </c>
    </row>
    <row r="44" spans="1:5">
      <c r="A44" s="336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337" t="s">
        <v>127</v>
      </c>
      <c r="B48" s="339">
        <v>0</v>
      </c>
      <c r="C48" s="339">
        <v>0</v>
      </c>
      <c r="D48" s="339">
        <v>0</v>
      </c>
      <c r="E48" s="339">
        <v>0</v>
      </c>
    </row>
    <row r="49" spans="1:5">
      <c r="A49" s="336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74.05</v>
      </c>
      <c r="C50" s="207">
        <v>1.1999999999999999E-3</v>
      </c>
      <c r="D50" s="207">
        <v>0.11</v>
      </c>
      <c r="E50" s="207">
        <v>0.11</v>
      </c>
    </row>
    <row r="51" spans="1:5">
      <c r="A51" s="205" t="s">
        <v>263</v>
      </c>
      <c r="B51" s="207">
        <v>36.11</v>
      </c>
      <c r="C51" s="207">
        <v>5.8E-4</v>
      </c>
      <c r="D51" s="207">
        <v>0.05</v>
      </c>
      <c r="E51" s="207">
        <v>0.05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337" t="s">
        <v>132</v>
      </c>
      <c r="B54" s="339">
        <v>110.16</v>
      </c>
      <c r="C54" s="339">
        <v>1.7799999999999999E-3</v>
      </c>
      <c r="D54" s="339">
        <v>0.16</v>
      </c>
      <c r="E54" s="339">
        <v>0.16</v>
      </c>
    </row>
    <row r="55" spans="1:5">
      <c r="A55" s="337" t="s">
        <v>133</v>
      </c>
      <c r="B55" s="339">
        <v>110.16</v>
      </c>
      <c r="C55" s="339">
        <v>1.7799999999999999E-3</v>
      </c>
      <c r="D55" s="339">
        <v>0.16</v>
      </c>
      <c r="E55" s="339">
        <v>0.16</v>
      </c>
    </row>
    <row r="56" spans="1:5">
      <c r="A56" s="337" t="s">
        <v>134</v>
      </c>
      <c r="B56" s="339">
        <v>68444.98</v>
      </c>
      <c r="C56" s="339">
        <v>1.1085700000000001</v>
      </c>
      <c r="D56" s="339">
        <v>100.16</v>
      </c>
      <c r="E56" s="339">
        <v>98.79</v>
      </c>
    </row>
    <row r="57" spans="1:5">
      <c r="A57" s="336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839</v>
      </c>
      <c r="C59" s="207">
        <v>1.359E-2</v>
      </c>
      <c r="D59" s="207">
        <v>1.23</v>
      </c>
      <c r="E59" s="207">
        <v>1.21</v>
      </c>
    </row>
    <row r="60" spans="1:5">
      <c r="A60" s="337" t="s">
        <v>282</v>
      </c>
      <c r="B60" s="339">
        <v>839</v>
      </c>
      <c r="C60" s="339">
        <v>1.359E-2</v>
      </c>
      <c r="D60" s="339">
        <v>1.23</v>
      </c>
      <c r="E60" s="339">
        <v>1.21</v>
      </c>
    </row>
    <row r="61" spans="1:5">
      <c r="A61" s="337" t="s">
        <v>140</v>
      </c>
      <c r="B61" s="339">
        <v>69283.98</v>
      </c>
      <c r="C61" s="339">
        <v>1.12216</v>
      </c>
      <c r="D61" s="339">
        <v>101.39</v>
      </c>
      <c r="E61" s="339">
        <v>100</v>
      </c>
    </row>
    <row r="63" spans="1:5">
      <c r="A63" s="336" t="s">
        <v>51</v>
      </c>
      <c r="B63" s="291"/>
      <c r="C63" s="291"/>
      <c r="D63" s="291"/>
      <c r="E63" s="29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4" width="13.140625" style="2"/>
    <col min="255" max="255" width="56.42578125" style="2" customWidth="1"/>
    <col min="256" max="256" width="14.42578125" style="2" customWidth="1"/>
    <col min="257" max="257" width="11.7109375" style="2" customWidth="1"/>
    <col min="258" max="258" width="9.85546875" style="2" customWidth="1"/>
    <col min="259" max="510" width="13.140625" style="2"/>
    <col min="511" max="511" width="56.42578125" style="2" customWidth="1"/>
    <col min="512" max="512" width="14.42578125" style="2" customWidth="1"/>
    <col min="513" max="513" width="11.7109375" style="2" customWidth="1"/>
    <col min="514" max="514" width="9.85546875" style="2" customWidth="1"/>
    <col min="515" max="766" width="13.140625" style="2"/>
    <col min="767" max="767" width="56.42578125" style="2" customWidth="1"/>
    <col min="768" max="768" width="14.42578125" style="2" customWidth="1"/>
    <col min="769" max="769" width="11.7109375" style="2" customWidth="1"/>
    <col min="770" max="770" width="9.85546875" style="2" customWidth="1"/>
    <col min="771" max="1022" width="13.140625" style="2"/>
    <col min="1023" max="1023" width="56.42578125" style="2" customWidth="1"/>
    <col min="1024" max="1024" width="14.42578125" style="2" customWidth="1"/>
    <col min="1025" max="1025" width="11.7109375" style="2" customWidth="1"/>
    <col min="1026" max="1026" width="9.85546875" style="2" customWidth="1"/>
    <col min="1027" max="1278" width="13.140625" style="2"/>
    <col min="1279" max="1279" width="56.42578125" style="2" customWidth="1"/>
    <col min="1280" max="1280" width="14.42578125" style="2" customWidth="1"/>
    <col min="1281" max="1281" width="11.7109375" style="2" customWidth="1"/>
    <col min="1282" max="1282" width="9.85546875" style="2" customWidth="1"/>
    <col min="1283" max="1534" width="13.140625" style="2"/>
    <col min="1535" max="1535" width="56.42578125" style="2" customWidth="1"/>
    <col min="1536" max="1536" width="14.42578125" style="2" customWidth="1"/>
    <col min="1537" max="1537" width="11.7109375" style="2" customWidth="1"/>
    <col min="1538" max="1538" width="9.85546875" style="2" customWidth="1"/>
    <col min="1539" max="1790" width="13.140625" style="2"/>
    <col min="1791" max="1791" width="56.42578125" style="2" customWidth="1"/>
    <col min="1792" max="1792" width="14.42578125" style="2" customWidth="1"/>
    <col min="1793" max="1793" width="11.7109375" style="2" customWidth="1"/>
    <col min="1794" max="1794" width="9.85546875" style="2" customWidth="1"/>
    <col min="1795" max="2046" width="13.140625" style="2"/>
    <col min="2047" max="2047" width="56.42578125" style="2" customWidth="1"/>
    <col min="2048" max="2048" width="14.42578125" style="2" customWidth="1"/>
    <col min="2049" max="2049" width="11.7109375" style="2" customWidth="1"/>
    <col min="2050" max="2050" width="9.85546875" style="2" customWidth="1"/>
    <col min="2051" max="2302" width="13.140625" style="2"/>
    <col min="2303" max="2303" width="56.42578125" style="2" customWidth="1"/>
    <col min="2304" max="2304" width="14.42578125" style="2" customWidth="1"/>
    <col min="2305" max="2305" width="11.7109375" style="2" customWidth="1"/>
    <col min="2306" max="2306" width="9.85546875" style="2" customWidth="1"/>
    <col min="2307" max="2558" width="13.140625" style="2"/>
    <col min="2559" max="2559" width="56.42578125" style="2" customWidth="1"/>
    <col min="2560" max="2560" width="14.42578125" style="2" customWidth="1"/>
    <col min="2561" max="2561" width="11.7109375" style="2" customWidth="1"/>
    <col min="2562" max="2562" width="9.85546875" style="2" customWidth="1"/>
    <col min="2563" max="2814" width="13.140625" style="2"/>
    <col min="2815" max="2815" width="56.42578125" style="2" customWidth="1"/>
    <col min="2816" max="2816" width="14.42578125" style="2" customWidth="1"/>
    <col min="2817" max="2817" width="11.7109375" style="2" customWidth="1"/>
    <col min="2818" max="2818" width="9.85546875" style="2" customWidth="1"/>
    <col min="2819" max="3070" width="13.140625" style="2"/>
    <col min="3071" max="3071" width="56.42578125" style="2" customWidth="1"/>
    <col min="3072" max="3072" width="14.42578125" style="2" customWidth="1"/>
    <col min="3073" max="3073" width="11.7109375" style="2" customWidth="1"/>
    <col min="3074" max="3074" width="9.85546875" style="2" customWidth="1"/>
    <col min="3075" max="3326" width="13.140625" style="2"/>
    <col min="3327" max="3327" width="56.42578125" style="2" customWidth="1"/>
    <col min="3328" max="3328" width="14.42578125" style="2" customWidth="1"/>
    <col min="3329" max="3329" width="11.7109375" style="2" customWidth="1"/>
    <col min="3330" max="3330" width="9.85546875" style="2" customWidth="1"/>
    <col min="3331" max="3582" width="13.140625" style="2"/>
    <col min="3583" max="3583" width="56.42578125" style="2" customWidth="1"/>
    <col min="3584" max="3584" width="14.42578125" style="2" customWidth="1"/>
    <col min="3585" max="3585" width="11.7109375" style="2" customWidth="1"/>
    <col min="3586" max="3586" width="9.85546875" style="2" customWidth="1"/>
    <col min="3587" max="3838" width="13.140625" style="2"/>
    <col min="3839" max="3839" width="56.42578125" style="2" customWidth="1"/>
    <col min="3840" max="3840" width="14.42578125" style="2" customWidth="1"/>
    <col min="3841" max="3841" width="11.7109375" style="2" customWidth="1"/>
    <col min="3842" max="3842" width="9.85546875" style="2" customWidth="1"/>
    <col min="3843" max="4094" width="13.140625" style="2"/>
    <col min="4095" max="4095" width="56.42578125" style="2" customWidth="1"/>
    <col min="4096" max="4096" width="14.42578125" style="2" customWidth="1"/>
    <col min="4097" max="4097" width="11.7109375" style="2" customWidth="1"/>
    <col min="4098" max="4098" width="9.85546875" style="2" customWidth="1"/>
    <col min="4099" max="4350" width="13.140625" style="2"/>
    <col min="4351" max="4351" width="56.42578125" style="2" customWidth="1"/>
    <col min="4352" max="4352" width="14.42578125" style="2" customWidth="1"/>
    <col min="4353" max="4353" width="11.7109375" style="2" customWidth="1"/>
    <col min="4354" max="4354" width="9.85546875" style="2" customWidth="1"/>
    <col min="4355" max="4606" width="13.140625" style="2"/>
    <col min="4607" max="4607" width="56.42578125" style="2" customWidth="1"/>
    <col min="4608" max="4608" width="14.42578125" style="2" customWidth="1"/>
    <col min="4609" max="4609" width="11.7109375" style="2" customWidth="1"/>
    <col min="4610" max="4610" width="9.85546875" style="2" customWidth="1"/>
    <col min="4611" max="4862" width="13.140625" style="2"/>
    <col min="4863" max="4863" width="56.42578125" style="2" customWidth="1"/>
    <col min="4864" max="4864" width="14.42578125" style="2" customWidth="1"/>
    <col min="4865" max="4865" width="11.7109375" style="2" customWidth="1"/>
    <col min="4866" max="4866" width="9.85546875" style="2" customWidth="1"/>
    <col min="4867" max="5118" width="13.140625" style="2"/>
    <col min="5119" max="5119" width="56.42578125" style="2" customWidth="1"/>
    <col min="5120" max="5120" width="14.42578125" style="2" customWidth="1"/>
    <col min="5121" max="5121" width="11.7109375" style="2" customWidth="1"/>
    <col min="5122" max="5122" width="9.85546875" style="2" customWidth="1"/>
    <col min="5123" max="5374" width="13.140625" style="2"/>
    <col min="5375" max="5375" width="56.42578125" style="2" customWidth="1"/>
    <col min="5376" max="5376" width="14.42578125" style="2" customWidth="1"/>
    <col min="5377" max="5377" width="11.7109375" style="2" customWidth="1"/>
    <col min="5378" max="5378" width="9.85546875" style="2" customWidth="1"/>
    <col min="5379" max="5630" width="13.140625" style="2"/>
    <col min="5631" max="5631" width="56.42578125" style="2" customWidth="1"/>
    <col min="5632" max="5632" width="14.42578125" style="2" customWidth="1"/>
    <col min="5633" max="5633" width="11.7109375" style="2" customWidth="1"/>
    <col min="5634" max="5634" width="9.85546875" style="2" customWidth="1"/>
    <col min="5635" max="5886" width="13.140625" style="2"/>
    <col min="5887" max="5887" width="56.42578125" style="2" customWidth="1"/>
    <col min="5888" max="5888" width="14.42578125" style="2" customWidth="1"/>
    <col min="5889" max="5889" width="11.7109375" style="2" customWidth="1"/>
    <col min="5890" max="5890" width="9.85546875" style="2" customWidth="1"/>
    <col min="5891" max="6142" width="13.140625" style="2"/>
    <col min="6143" max="6143" width="56.42578125" style="2" customWidth="1"/>
    <col min="6144" max="6144" width="14.42578125" style="2" customWidth="1"/>
    <col min="6145" max="6145" width="11.7109375" style="2" customWidth="1"/>
    <col min="6146" max="6146" width="9.85546875" style="2" customWidth="1"/>
    <col min="6147" max="6398" width="13.140625" style="2"/>
    <col min="6399" max="6399" width="56.42578125" style="2" customWidth="1"/>
    <col min="6400" max="6400" width="14.42578125" style="2" customWidth="1"/>
    <col min="6401" max="6401" width="11.7109375" style="2" customWidth="1"/>
    <col min="6402" max="6402" width="9.85546875" style="2" customWidth="1"/>
    <col min="6403" max="6654" width="13.140625" style="2"/>
    <col min="6655" max="6655" width="56.42578125" style="2" customWidth="1"/>
    <col min="6656" max="6656" width="14.42578125" style="2" customWidth="1"/>
    <col min="6657" max="6657" width="11.7109375" style="2" customWidth="1"/>
    <col min="6658" max="6658" width="9.85546875" style="2" customWidth="1"/>
    <col min="6659" max="6910" width="13.140625" style="2"/>
    <col min="6911" max="6911" width="56.42578125" style="2" customWidth="1"/>
    <col min="6912" max="6912" width="14.42578125" style="2" customWidth="1"/>
    <col min="6913" max="6913" width="11.7109375" style="2" customWidth="1"/>
    <col min="6914" max="6914" width="9.85546875" style="2" customWidth="1"/>
    <col min="6915" max="7166" width="13.140625" style="2"/>
    <col min="7167" max="7167" width="56.42578125" style="2" customWidth="1"/>
    <col min="7168" max="7168" width="14.42578125" style="2" customWidth="1"/>
    <col min="7169" max="7169" width="11.7109375" style="2" customWidth="1"/>
    <col min="7170" max="7170" width="9.85546875" style="2" customWidth="1"/>
    <col min="7171" max="7422" width="13.140625" style="2"/>
    <col min="7423" max="7423" width="56.42578125" style="2" customWidth="1"/>
    <col min="7424" max="7424" width="14.42578125" style="2" customWidth="1"/>
    <col min="7425" max="7425" width="11.7109375" style="2" customWidth="1"/>
    <col min="7426" max="7426" width="9.85546875" style="2" customWidth="1"/>
    <col min="7427" max="7678" width="13.140625" style="2"/>
    <col min="7679" max="7679" width="56.42578125" style="2" customWidth="1"/>
    <col min="7680" max="7680" width="14.42578125" style="2" customWidth="1"/>
    <col min="7681" max="7681" width="11.7109375" style="2" customWidth="1"/>
    <col min="7682" max="7682" width="9.85546875" style="2" customWidth="1"/>
    <col min="7683" max="7934" width="13.140625" style="2"/>
    <col min="7935" max="7935" width="56.42578125" style="2" customWidth="1"/>
    <col min="7936" max="7936" width="14.42578125" style="2" customWidth="1"/>
    <col min="7937" max="7937" width="11.7109375" style="2" customWidth="1"/>
    <col min="7938" max="7938" width="9.85546875" style="2" customWidth="1"/>
    <col min="7939" max="8190" width="13.140625" style="2"/>
    <col min="8191" max="8191" width="56.42578125" style="2" customWidth="1"/>
    <col min="8192" max="8192" width="14.42578125" style="2" customWidth="1"/>
    <col min="8193" max="8193" width="11.7109375" style="2" customWidth="1"/>
    <col min="8194" max="8194" width="9.85546875" style="2" customWidth="1"/>
    <col min="8195" max="8446" width="13.140625" style="2"/>
    <col min="8447" max="8447" width="56.42578125" style="2" customWidth="1"/>
    <col min="8448" max="8448" width="14.42578125" style="2" customWidth="1"/>
    <col min="8449" max="8449" width="11.7109375" style="2" customWidth="1"/>
    <col min="8450" max="8450" width="9.85546875" style="2" customWidth="1"/>
    <col min="8451" max="8702" width="13.140625" style="2"/>
    <col min="8703" max="8703" width="56.42578125" style="2" customWidth="1"/>
    <col min="8704" max="8704" width="14.42578125" style="2" customWidth="1"/>
    <col min="8705" max="8705" width="11.7109375" style="2" customWidth="1"/>
    <col min="8706" max="8706" width="9.85546875" style="2" customWidth="1"/>
    <col min="8707" max="8958" width="13.140625" style="2"/>
    <col min="8959" max="8959" width="56.42578125" style="2" customWidth="1"/>
    <col min="8960" max="8960" width="14.42578125" style="2" customWidth="1"/>
    <col min="8961" max="8961" width="11.7109375" style="2" customWidth="1"/>
    <col min="8962" max="8962" width="9.85546875" style="2" customWidth="1"/>
    <col min="8963" max="9214" width="13.140625" style="2"/>
    <col min="9215" max="9215" width="56.42578125" style="2" customWidth="1"/>
    <col min="9216" max="9216" width="14.42578125" style="2" customWidth="1"/>
    <col min="9217" max="9217" width="11.7109375" style="2" customWidth="1"/>
    <col min="9218" max="9218" width="9.85546875" style="2" customWidth="1"/>
    <col min="9219" max="9470" width="13.140625" style="2"/>
    <col min="9471" max="9471" width="56.42578125" style="2" customWidth="1"/>
    <col min="9472" max="9472" width="14.42578125" style="2" customWidth="1"/>
    <col min="9473" max="9473" width="11.7109375" style="2" customWidth="1"/>
    <col min="9474" max="9474" width="9.85546875" style="2" customWidth="1"/>
    <col min="9475" max="9726" width="13.140625" style="2"/>
    <col min="9727" max="9727" width="56.42578125" style="2" customWidth="1"/>
    <col min="9728" max="9728" width="14.42578125" style="2" customWidth="1"/>
    <col min="9729" max="9729" width="11.7109375" style="2" customWidth="1"/>
    <col min="9730" max="9730" width="9.85546875" style="2" customWidth="1"/>
    <col min="9731" max="9982" width="13.140625" style="2"/>
    <col min="9983" max="9983" width="56.42578125" style="2" customWidth="1"/>
    <col min="9984" max="9984" width="14.42578125" style="2" customWidth="1"/>
    <col min="9985" max="9985" width="11.7109375" style="2" customWidth="1"/>
    <col min="9986" max="9986" width="9.85546875" style="2" customWidth="1"/>
    <col min="9987" max="10238" width="13.140625" style="2"/>
    <col min="10239" max="10239" width="56.42578125" style="2" customWidth="1"/>
    <col min="10240" max="10240" width="14.42578125" style="2" customWidth="1"/>
    <col min="10241" max="10241" width="11.7109375" style="2" customWidth="1"/>
    <col min="10242" max="10242" width="9.85546875" style="2" customWidth="1"/>
    <col min="10243" max="10494" width="13.140625" style="2"/>
    <col min="10495" max="10495" width="56.42578125" style="2" customWidth="1"/>
    <col min="10496" max="10496" width="14.42578125" style="2" customWidth="1"/>
    <col min="10497" max="10497" width="11.7109375" style="2" customWidth="1"/>
    <col min="10498" max="10498" width="9.85546875" style="2" customWidth="1"/>
    <col min="10499" max="10750" width="13.140625" style="2"/>
    <col min="10751" max="10751" width="56.42578125" style="2" customWidth="1"/>
    <col min="10752" max="10752" width="14.42578125" style="2" customWidth="1"/>
    <col min="10753" max="10753" width="11.7109375" style="2" customWidth="1"/>
    <col min="10754" max="10754" width="9.85546875" style="2" customWidth="1"/>
    <col min="10755" max="11006" width="13.140625" style="2"/>
    <col min="11007" max="11007" width="56.42578125" style="2" customWidth="1"/>
    <col min="11008" max="11008" width="14.42578125" style="2" customWidth="1"/>
    <col min="11009" max="11009" width="11.7109375" style="2" customWidth="1"/>
    <col min="11010" max="11010" width="9.85546875" style="2" customWidth="1"/>
    <col min="11011" max="11262" width="13.140625" style="2"/>
    <col min="11263" max="11263" width="56.42578125" style="2" customWidth="1"/>
    <col min="11264" max="11264" width="14.42578125" style="2" customWidth="1"/>
    <col min="11265" max="11265" width="11.7109375" style="2" customWidth="1"/>
    <col min="11266" max="11266" width="9.85546875" style="2" customWidth="1"/>
    <col min="11267" max="11518" width="13.140625" style="2"/>
    <col min="11519" max="11519" width="56.42578125" style="2" customWidth="1"/>
    <col min="11520" max="11520" width="14.42578125" style="2" customWidth="1"/>
    <col min="11521" max="11521" width="11.7109375" style="2" customWidth="1"/>
    <col min="11522" max="11522" width="9.85546875" style="2" customWidth="1"/>
    <col min="11523" max="11774" width="13.140625" style="2"/>
    <col min="11775" max="11775" width="56.42578125" style="2" customWidth="1"/>
    <col min="11776" max="11776" width="14.42578125" style="2" customWidth="1"/>
    <col min="11777" max="11777" width="11.7109375" style="2" customWidth="1"/>
    <col min="11778" max="11778" width="9.85546875" style="2" customWidth="1"/>
    <col min="11779" max="12030" width="13.140625" style="2"/>
    <col min="12031" max="12031" width="56.42578125" style="2" customWidth="1"/>
    <col min="12032" max="12032" width="14.42578125" style="2" customWidth="1"/>
    <col min="12033" max="12033" width="11.7109375" style="2" customWidth="1"/>
    <col min="12034" max="12034" width="9.85546875" style="2" customWidth="1"/>
    <col min="12035" max="12286" width="13.140625" style="2"/>
    <col min="12287" max="12287" width="56.42578125" style="2" customWidth="1"/>
    <col min="12288" max="12288" width="14.42578125" style="2" customWidth="1"/>
    <col min="12289" max="12289" width="11.7109375" style="2" customWidth="1"/>
    <col min="12290" max="12290" width="9.85546875" style="2" customWidth="1"/>
    <col min="12291" max="12542" width="13.140625" style="2"/>
    <col min="12543" max="12543" width="56.42578125" style="2" customWidth="1"/>
    <col min="12544" max="12544" width="14.42578125" style="2" customWidth="1"/>
    <col min="12545" max="12545" width="11.7109375" style="2" customWidth="1"/>
    <col min="12546" max="12546" width="9.85546875" style="2" customWidth="1"/>
    <col min="12547" max="12798" width="13.140625" style="2"/>
    <col min="12799" max="12799" width="56.42578125" style="2" customWidth="1"/>
    <col min="12800" max="12800" width="14.42578125" style="2" customWidth="1"/>
    <col min="12801" max="12801" width="11.7109375" style="2" customWidth="1"/>
    <col min="12802" max="12802" width="9.85546875" style="2" customWidth="1"/>
    <col min="12803" max="13054" width="13.140625" style="2"/>
    <col min="13055" max="13055" width="56.42578125" style="2" customWidth="1"/>
    <col min="13056" max="13056" width="14.42578125" style="2" customWidth="1"/>
    <col min="13057" max="13057" width="11.7109375" style="2" customWidth="1"/>
    <col min="13058" max="13058" width="9.85546875" style="2" customWidth="1"/>
    <col min="13059" max="13310" width="13.140625" style="2"/>
    <col min="13311" max="13311" width="56.42578125" style="2" customWidth="1"/>
    <col min="13312" max="13312" width="14.42578125" style="2" customWidth="1"/>
    <col min="13313" max="13313" width="11.7109375" style="2" customWidth="1"/>
    <col min="13314" max="13314" width="9.85546875" style="2" customWidth="1"/>
    <col min="13315" max="13566" width="13.140625" style="2"/>
    <col min="13567" max="13567" width="56.42578125" style="2" customWidth="1"/>
    <col min="13568" max="13568" width="14.42578125" style="2" customWidth="1"/>
    <col min="13569" max="13569" width="11.7109375" style="2" customWidth="1"/>
    <col min="13570" max="13570" width="9.85546875" style="2" customWidth="1"/>
    <col min="13571" max="13822" width="13.140625" style="2"/>
    <col min="13823" max="13823" width="56.42578125" style="2" customWidth="1"/>
    <col min="13824" max="13824" width="14.42578125" style="2" customWidth="1"/>
    <col min="13825" max="13825" width="11.7109375" style="2" customWidth="1"/>
    <col min="13826" max="13826" width="9.85546875" style="2" customWidth="1"/>
    <col min="13827" max="14078" width="13.140625" style="2"/>
    <col min="14079" max="14079" width="56.42578125" style="2" customWidth="1"/>
    <col min="14080" max="14080" width="14.42578125" style="2" customWidth="1"/>
    <col min="14081" max="14081" width="11.7109375" style="2" customWidth="1"/>
    <col min="14082" max="14082" width="9.85546875" style="2" customWidth="1"/>
    <col min="14083" max="14334" width="13.140625" style="2"/>
    <col min="14335" max="14335" width="56.42578125" style="2" customWidth="1"/>
    <col min="14336" max="14336" width="14.42578125" style="2" customWidth="1"/>
    <col min="14337" max="14337" width="11.7109375" style="2" customWidth="1"/>
    <col min="14338" max="14338" width="9.85546875" style="2" customWidth="1"/>
    <col min="14339" max="14590" width="13.140625" style="2"/>
    <col min="14591" max="14591" width="56.42578125" style="2" customWidth="1"/>
    <col min="14592" max="14592" width="14.42578125" style="2" customWidth="1"/>
    <col min="14593" max="14593" width="11.7109375" style="2" customWidth="1"/>
    <col min="14594" max="14594" width="9.85546875" style="2" customWidth="1"/>
    <col min="14595" max="14846" width="13.140625" style="2"/>
    <col min="14847" max="14847" width="56.42578125" style="2" customWidth="1"/>
    <col min="14848" max="14848" width="14.42578125" style="2" customWidth="1"/>
    <col min="14849" max="14849" width="11.7109375" style="2" customWidth="1"/>
    <col min="14850" max="14850" width="9.85546875" style="2" customWidth="1"/>
    <col min="14851" max="15102" width="13.140625" style="2"/>
    <col min="15103" max="15103" width="56.42578125" style="2" customWidth="1"/>
    <col min="15104" max="15104" width="14.42578125" style="2" customWidth="1"/>
    <col min="15105" max="15105" width="11.7109375" style="2" customWidth="1"/>
    <col min="15106" max="15106" width="9.85546875" style="2" customWidth="1"/>
    <col min="15107" max="15358" width="13.140625" style="2"/>
    <col min="15359" max="15359" width="56.42578125" style="2" customWidth="1"/>
    <col min="15360" max="15360" width="14.42578125" style="2" customWidth="1"/>
    <col min="15361" max="15361" width="11.7109375" style="2" customWidth="1"/>
    <col min="15362" max="15362" width="9.85546875" style="2" customWidth="1"/>
    <col min="15363" max="15614" width="13.140625" style="2"/>
    <col min="15615" max="15615" width="56.42578125" style="2" customWidth="1"/>
    <col min="15616" max="15616" width="14.42578125" style="2" customWidth="1"/>
    <col min="15617" max="15617" width="11.7109375" style="2" customWidth="1"/>
    <col min="15618" max="15618" width="9.85546875" style="2" customWidth="1"/>
    <col min="15619" max="15870" width="13.140625" style="2"/>
    <col min="15871" max="15871" width="56.42578125" style="2" customWidth="1"/>
    <col min="15872" max="15872" width="14.42578125" style="2" customWidth="1"/>
    <col min="15873" max="15873" width="11.7109375" style="2" customWidth="1"/>
    <col min="15874" max="15874" width="9.85546875" style="2" customWidth="1"/>
    <col min="15875" max="16126" width="13.140625" style="2"/>
    <col min="16127" max="16127" width="56.42578125" style="2" customWidth="1"/>
    <col min="16128" max="16128" width="14.42578125" style="2" customWidth="1"/>
    <col min="16129" max="16129" width="11.710937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195</v>
      </c>
      <c r="B2" s="1"/>
      <c r="C2" s="1"/>
      <c r="D2" s="1"/>
    </row>
    <row r="3" spans="1:4">
      <c r="A3" s="108" t="s">
        <v>314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198</v>
      </c>
    </row>
    <row r="6" spans="1:4">
      <c r="A6" s="6"/>
      <c r="B6" s="111" t="s">
        <v>5</v>
      </c>
      <c r="C6" s="8" t="s">
        <v>315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1040</v>
      </c>
      <c r="C10" s="117">
        <v>0.69000000000000006</v>
      </c>
      <c r="D10" s="24">
        <v>0.74014240324350322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86.65</v>
      </c>
      <c r="C12" s="117">
        <v>0.06</v>
      </c>
      <c r="D12" s="24">
        <v>6.166667234716304E-2</v>
      </c>
    </row>
    <row r="13" spans="1:4" s="118" customFormat="1">
      <c r="A13" s="110" t="s">
        <v>308</v>
      </c>
      <c r="B13" s="117">
        <v>0.4344426354295377</v>
      </c>
      <c r="C13" s="117">
        <v>0</v>
      </c>
      <c r="D13" s="24">
        <v>3.0918213101755691E-4</v>
      </c>
    </row>
    <row r="14" spans="1:4">
      <c r="A14" s="119" t="s">
        <v>205</v>
      </c>
      <c r="B14" s="120">
        <v>1127.0844426354297</v>
      </c>
      <c r="C14" s="120">
        <v>0.75</v>
      </c>
      <c r="D14" s="25">
        <v>0.80211825772168388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225</v>
      </c>
      <c r="C18" s="117">
        <v>0.15</v>
      </c>
      <c r="D18" s="24">
        <v>0.160126962240181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225</v>
      </c>
      <c r="C24" s="134">
        <v>0.15</v>
      </c>
      <c r="D24" s="26">
        <v>0.160126962240181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34.969141883083715</v>
      </c>
      <c r="C26" s="117">
        <v>0.02</v>
      </c>
      <c r="D26" s="24">
        <v>2.4886677608373677E-2</v>
      </c>
    </row>
    <row r="27" spans="1:4" s="118" customFormat="1">
      <c r="A27" s="110" t="s">
        <v>32</v>
      </c>
      <c r="B27" s="117">
        <v>34.969141883083715</v>
      </c>
      <c r="C27" s="117">
        <v>0.02</v>
      </c>
      <c r="D27" s="24">
        <v>2.4886677608373677E-2</v>
      </c>
    </row>
    <row r="28" spans="1:4" s="125" customFormat="1">
      <c r="A28" s="119" t="s">
        <v>33</v>
      </c>
      <c r="B28" s="120">
        <v>1387.0535845185134</v>
      </c>
      <c r="C28" s="120">
        <v>0.92</v>
      </c>
      <c r="D28" s="25">
        <v>0.98713189757023856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14.48142118098459</v>
      </c>
      <c r="C33" s="117">
        <v>0.01</v>
      </c>
      <c r="D33" s="24">
        <v>1.0306071033918562E-2</v>
      </c>
    </row>
    <row r="34" spans="1:244" s="118" customFormat="1">
      <c r="A34" s="123" t="s">
        <v>39</v>
      </c>
      <c r="B34" s="124">
        <v>14.48142118098459</v>
      </c>
      <c r="C34" s="124">
        <v>0.01</v>
      </c>
      <c r="D34" s="26">
        <v>1.0306071033918562E-2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14.48142118098459</v>
      </c>
      <c r="C40" s="129">
        <v>0.01</v>
      </c>
      <c r="D40" s="28">
        <v>1.0306071033918562E-2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1401.535005699498</v>
      </c>
      <c r="C41" s="120">
        <v>0.93</v>
      </c>
      <c r="D41" s="25">
        <v>0.99743796860415712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2.562031395842896E-3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2.562031395842896E-3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1405.1350056994979</v>
      </c>
      <c r="C46" s="131">
        <v>0.93</v>
      </c>
      <c r="D46" s="132">
        <v>1</v>
      </c>
    </row>
    <row r="47" spans="1:244">
      <c r="A47" s="133" t="str">
        <f>[9]Custeio!A88</f>
        <v>Elaboração: CONAB/DIPAI/SUINF/GECUP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354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213</v>
      </c>
    </row>
    <row r="6" spans="1:4">
      <c r="A6" s="6"/>
      <c r="B6" s="111" t="s">
        <v>5</v>
      </c>
      <c r="C6" s="8">
        <v>39629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214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960</v>
      </c>
      <c r="C10" s="117">
        <v>0.56999999999999995</v>
      </c>
      <c r="D10" s="24">
        <v>0.75133664475068462</v>
      </c>
    </row>
    <row r="11" spans="1:4">
      <c r="A11" s="110" t="s">
        <v>337</v>
      </c>
      <c r="B11" s="117">
        <v>0</v>
      </c>
      <c r="C11" s="117">
        <v>0</v>
      </c>
      <c r="D11" s="24">
        <v>0</v>
      </c>
    </row>
    <row r="12" spans="1:4">
      <c r="A12" s="110" t="s">
        <v>338</v>
      </c>
      <c r="B12" s="117">
        <v>48</v>
      </c>
      <c r="C12" s="117">
        <v>0.03</v>
      </c>
      <c r="D12" s="24">
        <v>3.756683223753423E-2</v>
      </c>
    </row>
    <row r="13" spans="1:4">
      <c r="A13" s="110" t="s">
        <v>353</v>
      </c>
      <c r="B13" s="117">
        <v>2.4822189692431196</v>
      </c>
      <c r="C13" s="117">
        <v>0</v>
      </c>
      <c r="D13" s="24">
        <v>1.9426896582162793E-3</v>
      </c>
    </row>
    <row r="14" spans="1:4">
      <c r="A14" s="119" t="s">
        <v>219</v>
      </c>
      <c r="B14" s="120">
        <v>1010.4822189692431</v>
      </c>
      <c r="C14" s="120">
        <v>0.6</v>
      </c>
      <c r="D14" s="25">
        <v>0.79084616664643514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180</v>
      </c>
      <c r="C18" s="117">
        <v>0.11</v>
      </c>
      <c r="D18" s="24">
        <v>0.14087562089075337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180</v>
      </c>
      <c r="C24" s="124">
        <v>0.11</v>
      </c>
      <c r="D24" s="26">
        <v>0.14087562089075337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1190.4822189692431</v>
      </c>
      <c r="C28" s="120">
        <v>0.71</v>
      </c>
      <c r="D28" s="25">
        <v>0.93172178753718848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67</v>
      </c>
      <c r="B33" s="117">
        <v>82.740632308103983</v>
      </c>
      <c r="C33" s="117">
        <v>0.05</v>
      </c>
      <c r="D33" s="24">
        <v>7.0045429301935358E-2</v>
      </c>
    </row>
    <row r="34" spans="1:244" s="118" customFormat="1">
      <c r="A34" s="123" t="s">
        <v>39</v>
      </c>
      <c r="B34" s="124">
        <v>82.740632308103983</v>
      </c>
      <c r="C34" s="124">
        <v>0.05</v>
      </c>
      <c r="D34" s="26">
        <v>7.0045429301935358E-2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82.740632308103983</v>
      </c>
      <c r="C40" s="129">
        <v>0.05</v>
      </c>
      <c r="D40" s="28">
        <v>7.0045429301935358E-2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1273.2228512773472</v>
      </c>
      <c r="C41" s="120">
        <v>0.76</v>
      </c>
      <c r="D41" s="25">
        <v>1.0017672168391238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220</v>
      </c>
      <c r="B44" s="117">
        <v>4.5</v>
      </c>
      <c r="C44" s="117">
        <v>0</v>
      </c>
      <c r="D44" s="24">
        <v>3.5218905222688338E-3</v>
      </c>
    </row>
    <row r="45" spans="1:244" s="118" customFormat="1">
      <c r="A45" s="123" t="s">
        <v>211</v>
      </c>
      <c r="B45" s="124">
        <v>4.5</v>
      </c>
      <c r="C45" s="124">
        <v>0</v>
      </c>
      <c r="D45" s="26">
        <v>3.5218905222688338E-3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1277.7228512773472</v>
      </c>
      <c r="C46" s="131">
        <v>0.76</v>
      </c>
      <c r="D46" s="132">
        <v>1.0052891073613928</v>
      </c>
    </row>
    <row r="47" spans="1:244">
      <c r="A47" s="133" t="str">
        <f>[14]Custeio!A34</f>
        <v>Elaboração: CONAB/DIGEM/SUINF/GECUP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355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4</v>
      </c>
    </row>
    <row r="6" spans="1:4">
      <c r="A6" s="6"/>
      <c r="B6" s="111" t="s">
        <v>5</v>
      </c>
      <c r="C6" s="8">
        <v>39934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9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960</v>
      </c>
      <c r="C10" s="117">
        <v>0.56999999999999995</v>
      </c>
      <c r="D10" s="24">
        <v>0.78612301265185147</v>
      </c>
    </row>
    <row r="11" spans="1:4">
      <c r="A11" s="110" t="s">
        <v>337</v>
      </c>
      <c r="B11" s="117">
        <v>0</v>
      </c>
      <c r="C11" s="117">
        <v>0</v>
      </c>
      <c r="D11" s="24">
        <v>0</v>
      </c>
    </row>
    <row r="12" spans="1:4">
      <c r="A12" s="110" t="s">
        <v>338</v>
      </c>
      <c r="B12" s="117">
        <v>48</v>
      </c>
      <c r="C12" s="117">
        <v>0.03</v>
      </c>
      <c r="D12" s="24">
        <v>3.9306150632592574E-2</v>
      </c>
    </row>
    <row r="13" spans="1:4">
      <c r="A13" s="110" t="s">
        <v>308</v>
      </c>
      <c r="B13" s="117">
        <v>0.83542500000000008</v>
      </c>
      <c r="C13" s="117">
        <v>5.9999999999999995E-4</v>
      </c>
      <c r="D13" s="24">
        <v>6.841112685882011E-4</v>
      </c>
    </row>
    <row r="14" spans="1:4">
      <c r="A14" s="119" t="s">
        <v>219</v>
      </c>
      <c r="B14" s="120">
        <v>1008.835425</v>
      </c>
      <c r="C14" s="120">
        <v>0.60060000000000002</v>
      </c>
      <c r="D14" s="25">
        <v>0.8261132745530323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180</v>
      </c>
      <c r="C18" s="117">
        <v>0.11</v>
      </c>
      <c r="D18" s="24">
        <v>0.14739806487222215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180</v>
      </c>
      <c r="C24" s="124">
        <v>0.11</v>
      </c>
      <c r="D24" s="26">
        <v>0.14739806487222215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1188.835425</v>
      </c>
      <c r="C28" s="120">
        <v>0.71060000000000001</v>
      </c>
      <c r="D28" s="25">
        <v>0.97351133942525447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67</v>
      </c>
      <c r="B33" s="117">
        <v>27.847500000000004</v>
      </c>
      <c r="C33" s="117">
        <v>0.02</v>
      </c>
      <c r="D33" s="24">
        <v>7.0045429301935358E-2</v>
      </c>
    </row>
    <row r="34" spans="1:244" s="118" customFormat="1">
      <c r="A34" s="123" t="s">
        <v>39</v>
      </c>
      <c r="B34" s="124">
        <v>27.847500000000004</v>
      </c>
      <c r="C34" s="124">
        <v>0.02</v>
      </c>
      <c r="D34" s="26">
        <v>7.0045429301935358E-2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27.847500000000004</v>
      </c>
      <c r="C40" s="129">
        <v>0.02</v>
      </c>
      <c r="D40" s="28">
        <v>7.0045429301935358E-2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1216.6829250000001</v>
      </c>
      <c r="C41" s="120">
        <v>0.73060000000000003</v>
      </c>
      <c r="D41" s="25">
        <v>1.0435567687271898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220</v>
      </c>
      <c r="B44" s="117">
        <v>4.5</v>
      </c>
      <c r="C44" s="117">
        <v>0</v>
      </c>
      <c r="D44" s="24">
        <v>3.6849516218055538E-3</v>
      </c>
    </row>
    <row r="45" spans="1:244" s="118" customFormat="1">
      <c r="A45" s="123" t="s">
        <v>211</v>
      </c>
      <c r="B45" s="124">
        <v>4.5</v>
      </c>
      <c r="C45" s="124">
        <v>0</v>
      </c>
      <c r="D45" s="26">
        <v>3.6849516218055538E-3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1221.1829250000001</v>
      </c>
      <c r="C46" s="131">
        <v>0.73060000000000003</v>
      </c>
      <c r="D46" s="132">
        <v>1.0472417203489954</v>
      </c>
    </row>
    <row r="47" spans="1:244">
      <c r="A47" s="133" t="str">
        <f>[15]Custeio!A34</f>
        <v>Elaboração: CONAB/DIGEM/SUINF/GECUP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356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4</v>
      </c>
    </row>
    <row r="6" spans="1:4">
      <c r="A6" s="6"/>
      <c r="B6" s="111" t="s">
        <v>5</v>
      </c>
      <c r="C6" s="8" t="s">
        <v>334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9</v>
      </c>
      <c r="C8" s="115" t="s">
        <v>10</v>
      </c>
      <c r="D8" s="116" t="s">
        <v>11</v>
      </c>
    </row>
    <row r="9" spans="1:4">
      <c r="A9" s="113" t="s">
        <v>12</v>
      </c>
      <c r="B9" s="117"/>
    </row>
    <row r="10" spans="1:4">
      <c r="A10" s="110" t="s">
        <v>13</v>
      </c>
      <c r="B10" s="117">
        <v>1080</v>
      </c>
      <c r="C10" s="117">
        <v>0.64</v>
      </c>
      <c r="D10" s="24">
        <v>0.80435967412038101</v>
      </c>
    </row>
    <row r="11" spans="1:4">
      <c r="A11" s="110" t="s">
        <v>58</v>
      </c>
      <c r="B11" s="117">
        <v>0</v>
      </c>
      <c r="C11" s="117">
        <v>0</v>
      </c>
      <c r="D11" s="24">
        <v>0</v>
      </c>
    </row>
    <row r="12" spans="1:4">
      <c r="A12" s="110" t="s">
        <v>59</v>
      </c>
      <c r="B12" s="117">
        <v>54</v>
      </c>
      <c r="C12" s="117">
        <v>0.03</v>
      </c>
      <c r="D12" s="24">
        <v>4.0217983706019048E-2</v>
      </c>
    </row>
    <row r="13" spans="1:4">
      <c r="A13" s="110" t="s">
        <v>60</v>
      </c>
      <c r="B13" s="117">
        <v>0.83542500000000008</v>
      </c>
      <c r="C13" s="117">
        <v>5.9999999999999995E-4</v>
      </c>
      <c r="D13" s="24">
        <v>6.2220572291853647E-4</v>
      </c>
    </row>
    <row r="14" spans="1:4">
      <c r="A14" s="119" t="s">
        <v>18</v>
      </c>
      <c r="B14" s="120">
        <v>1134.835425</v>
      </c>
      <c r="C14" s="120">
        <v>0.67060000000000008</v>
      </c>
      <c r="D14" s="25">
        <v>0.84519986354931853</v>
      </c>
    </row>
    <row r="15" spans="1:4">
      <c r="A15" s="121" t="s">
        <v>19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180</v>
      </c>
      <c r="C18" s="117">
        <v>0.11</v>
      </c>
      <c r="D18" s="24">
        <v>0.13405994568673016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29</v>
      </c>
      <c r="B24" s="124">
        <v>180</v>
      </c>
      <c r="C24" s="124">
        <v>0.11</v>
      </c>
      <c r="D24" s="26">
        <v>0.13405994568673016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1314.835425</v>
      </c>
      <c r="C28" s="120">
        <v>0.78060000000000007</v>
      </c>
      <c r="D28" s="25">
        <v>0.97925980923604872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/>
    </row>
    <row r="33" spans="1:239" s="118" customFormat="1">
      <c r="A33" s="122" t="s">
        <v>67</v>
      </c>
      <c r="B33" s="117">
        <v>27.8475</v>
      </c>
      <c r="C33" s="117">
        <v>0.02</v>
      </c>
      <c r="D33" s="24">
        <v>2.0740190763951217E-2</v>
      </c>
    </row>
    <row r="34" spans="1:239" s="118" customFormat="1">
      <c r="A34" s="123" t="s">
        <v>39</v>
      </c>
      <c r="B34" s="124">
        <v>27.8475</v>
      </c>
      <c r="C34" s="124">
        <v>0.02</v>
      </c>
      <c r="D34" s="26">
        <v>2.0740190763951217E-2</v>
      </c>
      <c r="E34" s="126"/>
      <c r="F34" s="126"/>
      <c r="G34" s="27"/>
      <c r="H34" s="127"/>
      <c r="I34" s="126"/>
      <c r="J34" s="126"/>
      <c r="K34" s="27"/>
      <c r="L34" s="127"/>
      <c r="M34" s="126"/>
      <c r="N34" s="126"/>
      <c r="O34" s="27"/>
      <c r="P34" s="127"/>
      <c r="Q34" s="126"/>
      <c r="R34" s="126"/>
      <c r="S34" s="27"/>
      <c r="T34" s="127"/>
      <c r="U34" s="126"/>
      <c r="V34" s="126"/>
      <c r="W34" s="27"/>
      <c r="X34" s="127"/>
      <c r="Y34" s="126"/>
      <c r="Z34" s="126"/>
      <c r="AA34" s="27"/>
      <c r="AB34" s="127"/>
      <c r="AC34" s="126"/>
      <c r="AD34" s="126"/>
      <c r="AE34" s="27"/>
      <c r="AF34" s="127"/>
      <c r="AG34" s="126"/>
      <c r="AH34" s="126"/>
      <c r="AI34" s="27"/>
      <c r="AJ34" s="127"/>
      <c r="AK34" s="126"/>
      <c r="AL34" s="126"/>
      <c r="AM34" s="27"/>
      <c r="AN34" s="127"/>
      <c r="AO34" s="126"/>
      <c r="AP34" s="126"/>
      <c r="AQ34" s="27"/>
      <c r="AR34" s="127"/>
      <c r="AS34" s="126"/>
      <c r="AT34" s="126"/>
      <c r="AU34" s="27"/>
      <c r="AV34" s="127"/>
      <c r="AW34" s="126"/>
      <c r="AX34" s="126"/>
      <c r="AY34" s="27"/>
      <c r="AZ34" s="127"/>
      <c r="BA34" s="126"/>
      <c r="BB34" s="126"/>
      <c r="BC34" s="27"/>
      <c r="BD34" s="127"/>
      <c r="BE34" s="126"/>
      <c r="BF34" s="126"/>
      <c r="BG34" s="27"/>
      <c r="BH34" s="127"/>
      <c r="BI34" s="126"/>
      <c r="BJ34" s="126"/>
      <c r="BK34" s="27"/>
      <c r="BL34" s="127"/>
      <c r="BM34" s="126"/>
      <c r="BN34" s="126"/>
      <c r="BO34" s="27"/>
      <c r="BP34" s="127"/>
      <c r="BQ34" s="126"/>
      <c r="BR34" s="126"/>
      <c r="BS34" s="27"/>
      <c r="BT34" s="127"/>
      <c r="BU34" s="126"/>
      <c r="BV34" s="126"/>
      <c r="BW34" s="27"/>
      <c r="BX34" s="127"/>
      <c r="BY34" s="126"/>
      <c r="BZ34" s="126"/>
      <c r="CA34" s="27"/>
      <c r="CB34" s="127"/>
      <c r="CC34" s="126"/>
      <c r="CD34" s="126"/>
      <c r="CE34" s="27"/>
      <c r="CF34" s="127"/>
      <c r="CG34" s="126"/>
      <c r="CH34" s="126"/>
      <c r="CI34" s="27"/>
      <c r="CJ34" s="127"/>
      <c r="CK34" s="126"/>
      <c r="CL34" s="126"/>
      <c r="CM34" s="27"/>
      <c r="CN34" s="127"/>
      <c r="CO34" s="126"/>
      <c r="CP34" s="126"/>
      <c r="CQ34" s="27"/>
      <c r="CR34" s="127"/>
      <c r="CS34" s="126"/>
      <c r="CT34" s="126"/>
      <c r="CU34" s="27"/>
      <c r="CV34" s="127"/>
      <c r="CW34" s="126"/>
      <c r="CX34" s="126"/>
      <c r="CY34" s="27"/>
      <c r="CZ34" s="127"/>
      <c r="DA34" s="126"/>
      <c r="DB34" s="126"/>
      <c r="DC34" s="27"/>
      <c r="DD34" s="127"/>
      <c r="DE34" s="126"/>
      <c r="DF34" s="126"/>
      <c r="DG34" s="27"/>
      <c r="DH34" s="127"/>
      <c r="DI34" s="126"/>
      <c r="DJ34" s="126"/>
      <c r="DK34" s="27"/>
      <c r="DL34" s="127"/>
      <c r="DM34" s="126"/>
      <c r="DN34" s="126"/>
      <c r="DO34" s="27"/>
      <c r="DP34" s="127"/>
      <c r="DQ34" s="126"/>
      <c r="DR34" s="126"/>
      <c r="DS34" s="27"/>
      <c r="DT34" s="127"/>
      <c r="DU34" s="126"/>
      <c r="DV34" s="126"/>
      <c r="DW34" s="27"/>
      <c r="DX34" s="127"/>
      <c r="DY34" s="126"/>
      <c r="DZ34" s="126"/>
      <c r="EA34" s="27"/>
      <c r="EB34" s="127"/>
      <c r="EC34" s="126"/>
      <c r="ED34" s="126"/>
      <c r="EE34" s="27"/>
      <c r="EF34" s="127"/>
      <c r="EG34" s="126"/>
      <c r="EH34" s="126"/>
      <c r="EI34" s="27"/>
      <c r="EJ34" s="127"/>
      <c r="EK34" s="126"/>
      <c r="EL34" s="126"/>
      <c r="EM34" s="27"/>
      <c r="EN34" s="127"/>
      <c r="EO34" s="126"/>
      <c r="EP34" s="126"/>
      <c r="EQ34" s="27"/>
      <c r="ER34" s="127"/>
      <c r="ES34" s="126"/>
      <c r="ET34" s="126"/>
      <c r="EU34" s="27"/>
      <c r="EV34" s="127"/>
      <c r="EW34" s="126"/>
      <c r="EX34" s="126"/>
      <c r="EY34" s="27"/>
      <c r="EZ34" s="127"/>
      <c r="FA34" s="126"/>
      <c r="FB34" s="126"/>
      <c r="FC34" s="27"/>
      <c r="FD34" s="127"/>
      <c r="FE34" s="126"/>
      <c r="FF34" s="126"/>
      <c r="FG34" s="27"/>
      <c r="FH34" s="127"/>
      <c r="FI34" s="126"/>
      <c r="FJ34" s="126"/>
      <c r="FK34" s="27"/>
      <c r="FL34" s="127"/>
      <c r="FM34" s="126"/>
      <c r="FN34" s="126"/>
      <c r="FO34" s="27"/>
      <c r="FP34" s="127"/>
      <c r="FQ34" s="126"/>
      <c r="FR34" s="126"/>
      <c r="FS34" s="27"/>
      <c r="FT34" s="127"/>
      <c r="FU34" s="126"/>
      <c r="FV34" s="126"/>
      <c r="FW34" s="27"/>
      <c r="FX34" s="127"/>
      <c r="FY34" s="126"/>
      <c r="FZ34" s="126"/>
      <c r="GA34" s="27"/>
      <c r="GB34" s="127"/>
      <c r="GC34" s="126"/>
      <c r="GD34" s="126"/>
      <c r="GE34" s="27"/>
      <c r="GF34" s="127"/>
      <c r="GG34" s="126"/>
      <c r="GH34" s="126"/>
      <c r="GI34" s="27"/>
      <c r="GJ34" s="127"/>
      <c r="GK34" s="126"/>
      <c r="GL34" s="126"/>
      <c r="GM34" s="27"/>
      <c r="GN34" s="127"/>
      <c r="GO34" s="126"/>
      <c r="GP34" s="126"/>
      <c r="GQ34" s="27"/>
      <c r="GR34" s="127"/>
      <c r="GS34" s="126"/>
      <c r="GT34" s="126"/>
      <c r="GU34" s="27"/>
      <c r="GV34" s="127"/>
      <c r="GW34" s="126"/>
      <c r="GX34" s="126"/>
      <c r="GY34" s="27"/>
      <c r="GZ34" s="127"/>
      <c r="HA34" s="126"/>
      <c r="HB34" s="126"/>
      <c r="HC34" s="27"/>
      <c r="HD34" s="127"/>
      <c r="HE34" s="126"/>
      <c r="HF34" s="126"/>
      <c r="HG34" s="27"/>
      <c r="HH34" s="127"/>
      <c r="HI34" s="126"/>
      <c r="HJ34" s="126"/>
      <c r="HK34" s="27"/>
      <c r="HL34" s="127"/>
      <c r="HM34" s="126"/>
      <c r="HN34" s="126"/>
      <c r="HO34" s="27"/>
      <c r="HP34" s="127"/>
      <c r="HQ34" s="126"/>
      <c r="HR34" s="126"/>
      <c r="HS34" s="27"/>
      <c r="HT34" s="127"/>
      <c r="HU34" s="126"/>
      <c r="HV34" s="126"/>
      <c r="HW34" s="27"/>
      <c r="HX34" s="127"/>
      <c r="HY34" s="126"/>
      <c r="HZ34" s="126"/>
      <c r="IA34" s="27"/>
      <c r="IB34" s="127"/>
      <c r="IC34" s="126"/>
      <c r="ID34" s="126"/>
      <c r="IE34" s="27"/>
    </row>
    <row r="35" spans="1:239" s="118" customFormat="1">
      <c r="A35" s="113" t="s">
        <v>40</v>
      </c>
      <c r="B35" s="2">
        <v>0</v>
      </c>
      <c r="C35" s="2">
        <v>0</v>
      </c>
      <c r="D35" s="2"/>
    </row>
    <row r="36" spans="1:239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39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39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39" s="118" customFormat="1">
      <c r="A39" s="123" t="s">
        <v>44</v>
      </c>
      <c r="B39" s="124">
        <v>0</v>
      </c>
      <c r="C39" s="124">
        <v>0</v>
      </c>
      <c r="D39" s="26">
        <v>0</v>
      </c>
      <c r="E39" s="126"/>
      <c r="F39" s="126"/>
      <c r="G39" s="27"/>
      <c r="H39" s="127"/>
      <c r="I39" s="126"/>
      <c r="J39" s="126"/>
      <c r="K39" s="27"/>
      <c r="L39" s="127"/>
      <c r="M39" s="126"/>
      <c r="N39" s="126"/>
      <c r="O39" s="27"/>
      <c r="P39" s="127"/>
      <c r="Q39" s="126"/>
      <c r="R39" s="126"/>
      <c r="S39" s="27"/>
      <c r="T39" s="127"/>
      <c r="U39" s="126"/>
      <c r="V39" s="126"/>
      <c r="W39" s="27"/>
      <c r="X39" s="127"/>
      <c r="Y39" s="126"/>
      <c r="Z39" s="126"/>
      <c r="AA39" s="27"/>
      <c r="AB39" s="127"/>
      <c r="AC39" s="126"/>
      <c r="AD39" s="126"/>
      <c r="AE39" s="27"/>
      <c r="AF39" s="127"/>
      <c r="AG39" s="126"/>
      <c r="AH39" s="126"/>
      <c r="AI39" s="27"/>
      <c r="AJ39" s="127"/>
      <c r="AK39" s="126"/>
      <c r="AL39" s="126"/>
      <c r="AM39" s="27"/>
      <c r="AN39" s="127"/>
      <c r="AO39" s="126"/>
      <c r="AP39" s="126"/>
      <c r="AQ39" s="27"/>
      <c r="AR39" s="127"/>
      <c r="AS39" s="126"/>
      <c r="AT39" s="126"/>
      <c r="AU39" s="27"/>
      <c r="AV39" s="127"/>
      <c r="AW39" s="126"/>
      <c r="AX39" s="126"/>
      <c r="AY39" s="27"/>
      <c r="AZ39" s="127"/>
      <c r="BA39" s="126"/>
      <c r="BB39" s="126"/>
      <c r="BC39" s="27"/>
      <c r="BD39" s="127"/>
      <c r="BE39" s="126"/>
      <c r="BF39" s="126"/>
      <c r="BG39" s="27"/>
      <c r="BH39" s="127"/>
      <c r="BI39" s="126"/>
      <c r="BJ39" s="126"/>
      <c r="BK39" s="27"/>
      <c r="BL39" s="127"/>
      <c r="BM39" s="126"/>
      <c r="BN39" s="126"/>
      <c r="BO39" s="27"/>
      <c r="BP39" s="127"/>
      <c r="BQ39" s="126"/>
      <c r="BR39" s="126"/>
      <c r="BS39" s="27"/>
      <c r="BT39" s="127"/>
      <c r="BU39" s="126"/>
      <c r="BV39" s="126"/>
      <c r="BW39" s="27"/>
      <c r="BX39" s="127"/>
      <c r="BY39" s="126"/>
      <c r="BZ39" s="126"/>
      <c r="CA39" s="27"/>
      <c r="CB39" s="127"/>
      <c r="CC39" s="126"/>
      <c r="CD39" s="126"/>
      <c r="CE39" s="27"/>
      <c r="CF39" s="127"/>
      <c r="CG39" s="126"/>
      <c r="CH39" s="126"/>
      <c r="CI39" s="27"/>
      <c r="CJ39" s="127"/>
      <c r="CK39" s="126"/>
      <c r="CL39" s="126"/>
      <c r="CM39" s="27"/>
      <c r="CN39" s="127"/>
      <c r="CO39" s="126"/>
      <c r="CP39" s="126"/>
      <c r="CQ39" s="27"/>
      <c r="CR39" s="127"/>
      <c r="CS39" s="126"/>
      <c r="CT39" s="126"/>
      <c r="CU39" s="27"/>
      <c r="CV39" s="127"/>
      <c r="CW39" s="126"/>
      <c r="CX39" s="126"/>
      <c r="CY39" s="27"/>
      <c r="CZ39" s="127"/>
      <c r="DA39" s="126"/>
      <c r="DB39" s="126"/>
      <c r="DC39" s="27"/>
      <c r="DD39" s="127"/>
      <c r="DE39" s="126"/>
      <c r="DF39" s="126"/>
      <c r="DG39" s="27"/>
      <c r="DH39" s="127"/>
      <c r="DI39" s="126"/>
      <c r="DJ39" s="126"/>
      <c r="DK39" s="27"/>
      <c r="DL39" s="127"/>
      <c r="DM39" s="126"/>
      <c r="DN39" s="126"/>
      <c r="DO39" s="27"/>
      <c r="DP39" s="127"/>
      <c r="DQ39" s="126"/>
      <c r="DR39" s="126"/>
      <c r="DS39" s="27"/>
      <c r="DT39" s="127"/>
      <c r="DU39" s="126"/>
      <c r="DV39" s="126"/>
      <c r="DW39" s="27"/>
      <c r="DX39" s="127"/>
      <c r="DY39" s="126"/>
      <c r="DZ39" s="126"/>
      <c r="EA39" s="27"/>
      <c r="EB39" s="127"/>
      <c r="EC39" s="126"/>
      <c r="ED39" s="126"/>
      <c r="EE39" s="27"/>
      <c r="EF39" s="127"/>
      <c r="EG39" s="126"/>
      <c r="EH39" s="126"/>
      <c r="EI39" s="27"/>
      <c r="EJ39" s="127"/>
      <c r="EK39" s="126"/>
      <c r="EL39" s="126"/>
      <c r="EM39" s="27"/>
      <c r="EN39" s="127"/>
      <c r="EO39" s="126"/>
      <c r="EP39" s="126"/>
      <c r="EQ39" s="27"/>
      <c r="ER39" s="127"/>
      <c r="ES39" s="126"/>
      <c r="ET39" s="126"/>
      <c r="EU39" s="27"/>
      <c r="EV39" s="127"/>
      <c r="EW39" s="126"/>
      <c r="EX39" s="126"/>
      <c r="EY39" s="27"/>
      <c r="EZ39" s="127"/>
      <c r="FA39" s="126"/>
      <c r="FB39" s="126"/>
      <c r="FC39" s="27"/>
      <c r="FD39" s="127"/>
      <c r="FE39" s="126"/>
      <c r="FF39" s="126"/>
      <c r="FG39" s="27"/>
      <c r="FH39" s="127"/>
      <c r="FI39" s="126"/>
      <c r="FJ39" s="126"/>
      <c r="FK39" s="27"/>
      <c r="FL39" s="127"/>
      <c r="FM39" s="126"/>
      <c r="FN39" s="126"/>
      <c r="FO39" s="27"/>
      <c r="FP39" s="127"/>
      <c r="FQ39" s="126"/>
      <c r="FR39" s="126"/>
      <c r="FS39" s="27"/>
      <c r="FT39" s="127"/>
      <c r="FU39" s="126"/>
      <c r="FV39" s="126"/>
      <c r="FW39" s="27"/>
      <c r="FX39" s="127"/>
      <c r="FY39" s="126"/>
      <c r="FZ39" s="126"/>
      <c r="GA39" s="27"/>
      <c r="GB39" s="127"/>
      <c r="GC39" s="126"/>
      <c r="GD39" s="126"/>
      <c r="GE39" s="27"/>
      <c r="GF39" s="127"/>
      <c r="GG39" s="126"/>
      <c r="GH39" s="126"/>
      <c r="GI39" s="27"/>
      <c r="GJ39" s="127"/>
      <c r="GK39" s="126"/>
      <c r="GL39" s="126"/>
      <c r="GM39" s="27"/>
      <c r="GN39" s="127"/>
      <c r="GO39" s="126"/>
      <c r="GP39" s="126"/>
      <c r="GQ39" s="27"/>
      <c r="GR39" s="127"/>
      <c r="GS39" s="126"/>
      <c r="GT39" s="126"/>
      <c r="GU39" s="27"/>
      <c r="GV39" s="127"/>
      <c r="GW39" s="126"/>
      <c r="GX39" s="126"/>
      <c r="GY39" s="27"/>
      <c r="GZ39" s="127"/>
      <c r="HA39" s="126"/>
      <c r="HB39" s="126"/>
      <c r="HC39" s="27"/>
      <c r="HD39" s="127"/>
      <c r="HE39" s="126"/>
      <c r="HF39" s="126"/>
      <c r="HG39" s="27"/>
      <c r="HH39" s="127"/>
      <c r="HI39" s="126"/>
      <c r="HJ39" s="126"/>
      <c r="HK39" s="27"/>
      <c r="HL39" s="127"/>
      <c r="HM39" s="126"/>
      <c r="HN39" s="126"/>
      <c r="HO39" s="27"/>
      <c r="HP39" s="127"/>
      <c r="HQ39" s="126"/>
      <c r="HR39" s="126"/>
      <c r="HS39" s="27"/>
      <c r="HT39" s="127"/>
      <c r="HU39" s="126"/>
      <c r="HV39" s="126"/>
      <c r="HW39" s="27"/>
      <c r="HX39" s="127"/>
      <c r="HY39" s="126"/>
      <c r="HZ39" s="126"/>
      <c r="IA39" s="27"/>
      <c r="IB39" s="127"/>
      <c r="IC39" s="126"/>
      <c r="ID39" s="126"/>
      <c r="IE39" s="27"/>
    </row>
    <row r="40" spans="1:239" s="118" customFormat="1">
      <c r="A40" s="128" t="s">
        <v>45</v>
      </c>
      <c r="B40" s="129">
        <v>27.8475</v>
      </c>
      <c r="C40" s="129">
        <v>0.02</v>
      </c>
      <c r="D40" s="28">
        <v>2.0740190763951217E-2</v>
      </c>
      <c r="E40" s="126"/>
      <c r="F40" s="127"/>
      <c r="G40" s="126"/>
      <c r="H40" s="126"/>
      <c r="I40" s="126"/>
      <c r="J40" s="127"/>
      <c r="K40" s="126"/>
      <c r="L40" s="126"/>
      <c r="M40" s="126"/>
      <c r="N40" s="127"/>
      <c r="O40" s="126"/>
      <c r="P40" s="126"/>
      <c r="Q40" s="126"/>
      <c r="R40" s="127"/>
      <c r="S40" s="126"/>
      <c r="T40" s="126"/>
      <c r="U40" s="126"/>
      <c r="V40" s="127"/>
      <c r="W40" s="126"/>
      <c r="X40" s="126"/>
      <c r="Y40" s="126"/>
      <c r="Z40" s="127"/>
      <c r="AA40" s="126"/>
      <c r="AB40" s="126"/>
      <c r="AC40" s="126"/>
      <c r="AD40" s="127"/>
      <c r="AE40" s="126"/>
      <c r="AF40" s="126"/>
      <c r="AG40" s="126"/>
      <c r="AH40" s="127"/>
      <c r="AI40" s="126"/>
      <c r="AJ40" s="126"/>
      <c r="AK40" s="126"/>
      <c r="AL40" s="127"/>
      <c r="AM40" s="126"/>
      <c r="AN40" s="126"/>
      <c r="AO40" s="126"/>
      <c r="AP40" s="127"/>
      <c r="AQ40" s="126"/>
      <c r="AR40" s="126"/>
      <c r="AS40" s="126"/>
      <c r="AT40" s="127"/>
      <c r="AU40" s="126"/>
      <c r="AV40" s="126"/>
      <c r="AW40" s="126"/>
      <c r="AX40" s="127"/>
      <c r="AY40" s="126"/>
      <c r="AZ40" s="126"/>
      <c r="BA40" s="126"/>
      <c r="BB40" s="127"/>
      <c r="BC40" s="126"/>
      <c r="BD40" s="126"/>
      <c r="BE40" s="126"/>
      <c r="BF40" s="127"/>
      <c r="BG40" s="126"/>
      <c r="BH40" s="126"/>
      <c r="BI40" s="126"/>
      <c r="BJ40" s="127"/>
      <c r="BK40" s="126"/>
      <c r="BL40" s="126"/>
      <c r="BM40" s="126"/>
      <c r="BN40" s="127"/>
      <c r="BO40" s="126"/>
      <c r="BP40" s="126"/>
      <c r="BQ40" s="126"/>
      <c r="BR40" s="127"/>
      <c r="BS40" s="126"/>
      <c r="BT40" s="126"/>
      <c r="BU40" s="126"/>
      <c r="BV40" s="127"/>
      <c r="BW40" s="126"/>
      <c r="BX40" s="126"/>
      <c r="BY40" s="126"/>
      <c r="BZ40" s="127"/>
      <c r="CA40" s="126"/>
      <c r="CB40" s="126"/>
      <c r="CC40" s="126"/>
      <c r="CD40" s="127"/>
      <c r="CE40" s="126"/>
      <c r="CF40" s="126"/>
      <c r="CG40" s="126"/>
      <c r="CH40" s="127"/>
      <c r="CI40" s="126"/>
      <c r="CJ40" s="126"/>
      <c r="CK40" s="126"/>
      <c r="CL40" s="127"/>
      <c r="CM40" s="126"/>
      <c r="CN40" s="126"/>
      <c r="CO40" s="126"/>
      <c r="CP40" s="127"/>
      <c r="CQ40" s="126"/>
      <c r="CR40" s="126"/>
      <c r="CS40" s="126"/>
      <c r="CT40" s="127"/>
      <c r="CU40" s="126"/>
      <c r="CV40" s="126"/>
      <c r="CW40" s="126"/>
      <c r="CX40" s="127"/>
      <c r="CY40" s="126"/>
      <c r="CZ40" s="126"/>
      <c r="DA40" s="126"/>
      <c r="DB40" s="127"/>
      <c r="DC40" s="126"/>
      <c r="DD40" s="126"/>
      <c r="DE40" s="126"/>
      <c r="DF40" s="127"/>
      <c r="DG40" s="126"/>
      <c r="DH40" s="126"/>
      <c r="DI40" s="126"/>
      <c r="DJ40" s="127"/>
      <c r="DK40" s="126"/>
      <c r="DL40" s="126"/>
      <c r="DM40" s="126"/>
      <c r="DN40" s="127"/>
      <c r="DO40" s="126"/>
      <c r="DP40" s="126"/>
      <c r="DQ40" s="126"/>
      <c r="DR40" s="127"/>
      <c r="DS40" s="126"/>
      <c r="DT40" s="126"/>
      <c r="DU40" s="126"/>
      <c r="DV40" s="127"/>
      <c r="DW40" s="126"/>
      <c r="DX40" s="126"/>
      <c r="DY40" s="126"/>
      <c r="DZ40" s="127"/>
      <c r="EA40" s="126"/>
      <c r="EB40" s="126"/>
      <c r="EC40" s="126"/>
      <c r="ED40" s="127"/>
      <c r="EE40" s="126"/>
      <c r="EF40" s="126"/>
      <c r="EG40" s="126"/>
      <c r="EH40" s="127"/>
      <c r="EI40" s="126"/>
      <c r="EJ40" s="126"/>
      <c r="EK40" s="126"/>
      <c r="EL40" s="127"/>
      <c r="EM40" s="126"/>
      <c r="EN40" s="126"/>
      <c r="EO40" s="126"/>
      <c r="EP40" s="127"/>
      <c r="EQ40" s="126"/>
      <c r="ER40" s="126"/>
      <c r="ES40" s="126"/>
      <c r="ET40" s="127"/>
      <c r="EU40" s="126"/>
      <c r="EV40" s="126"/>
      <c r="EW40" s="126"/>
      <c r="EX40" s="127"/>
      <c r="EY40" s="126"/>
      <c r="EZ40" s="126"/>
      <c r="FA40" s="126"/>
      <c r="FB40" s="127"/>
      <c r="FC40" s="126"/>
      <c r="FD40" s="126"/>
      <c r="FE40" s="126"/>
      <c r="FF40" s="127"/>
      <c r="FG40" s="126"/>
      <c r="FH40" s="126"/>
      <c r="FI40" s="126"/>
      <c r="FJ40" s="127"/>
      <c r="FK40" s="126"/>
      <c r="FL40" s="126"/>
      <c r="FM40" s="126"/>
      <c r="FN40" s="127"/>
      <c r="FO40" s="126"/>
      <c r="FP40" s="126"/>
      <c r="FQ40" s="126"/>
      <c r="FR40" s="127"/>
      <c r="FS40" s="126"/>
      <c r="FT40" s="126"/>
      <c r="FU40" s="126"/>
      <c r="FV40" s="127"/>
      <c r="FW40" s="126"/>
      <c r="FX40" s="126"/>
      <c r="FY40" s="126"/>
      <c r="FZ40" s="127"/>
      <c r="GA40" s="126"/>
      <c r="GB40" s="126"/>
      <c r="GC40" s="126"/>
      <c r="GD40" s="127"/>
      <c r="GE40" s="126"/>
      <c r="GF40" s="126"/>
      <c r="GG40" s="126"/>
      <c r="GH40" s="127"/>
      <c r="GI40" s="126"/>
      <c r="GJ40" s="126"/>
      <c r="GK40" s="126"/>
      <c r="GL40" s="127"/>
      <c r="GM40" s="126"/>
      <c r="GN40" s="126"/>
      <c r="GO40" s="126"/>
      <c r="GP40" s="127"/>
      <c r="GQ40" s="126"/>
      <c r="GR40" s="126"/>
      <c r="GS40" s="126"/>
      <c r="GT40" s="127"/>
      <c r="GU40" s="126"/>
      <c r="GV40" s="126"/>
      <c r="GW40" s="126"/>
      <c r="GX40" s="127"/>
      <c r="GY40" s="126"/>
      <c r="GZ40" s="126"/>
      <c r="HA40" s="126"/>
      <c r="HB40" s="127"/>
      <c r="HC40" s="126"/>
      <c r="HD40" s="126"/>
      <c r="HE40" s="126"/>
      <c r="HF40" s="127"/>
      <c r="HG40" s="126"/>
      <c r="HH40" s="126"/>
      <c r="HI40" s="126"/>
      <c r="HJ40" s="127"/>
      <c r="HK40" s="126"/>
      <c r="HL40" s="126"/>
      <c r="HM40" s="126"/>
      <c r="HN40" s="127"/>
      <c r="HO40" s="126"/>
      <c r="HP40" s="126"/>
      <c r="HQ40" s="126"/>
      <c r="HR40" s="127"/>
      <c r="HS40" s="126"/>
      <c r="HT40" s="126"/>
      <c r="HU40" s="126"/>
      <c r="HV40" s="127"/>
      <c r="HW40" s="126"/>
      <c r="HX40" s="126"/>
      <c r="HY40" s="126"/>
      <c r="HZ40" s="127"/>
      <c r="IA40" s="126"/>
      <c r="IB40" s="126"/>
      <c r="IC40" s="126"/>
    </row>
    <row r="41" spans="1:239" s="125" customFormat="1" ht="13.5" thickBot="1">
      <c r="A41" s="130" t="s">
        <v>46</v>
      </c>
      <c r="B41" s="131">
        <v>1342.6829250000001</v>
      </c>
      <c r="C41" s="131">
        <v>0.80060000000000009</v>
      </c>
      <c r="D41" s="132">
        <v>1</v>
      </c>
    </row>
    <row r="42" spans="1:239" s="118" customFormat="1" ht="13.5" thickBot="1">
      <c r="A42" s="139"/>
      <c r="B42" s="140"/>
      <c r="C42" s="140"/>
      <c r="D42" s="141"/>
    </row>
    <row r="43" spans="1:239" s="118" customFormat="1" ht="13.5" thickBot="1">
      <c r="A43" s="142" t="s">
        <v>47</v>
      </c>
      <c r="B43" s="143">
        <v>1134</v>
      </c>
      <c r="C43" s="143">
        <v>0.67</v>
      </c>
      <c r="D43" s="144">
        <v>1</v>
      </c>
    </row>
    <row r="44" spans="1:239" s="118" customFormat="1">
      <c r="A44" s="145" t="s">
        <v>48</v>
      </c>
      <c r="B44" s="146">
        <v>0</v>
      </c>
      <c r="C44" s="146">
        <v>0</v>
      </c>
      <c r="D44" s="147">
        <v>0</v>
      </c>
    </row>
    <row r="45" spans="1:239" s="118" customFormat="1">
      <c r="A45" s="123" t="s">
        <v>49</v>
      </c>
      <c r="B45" s="124">
        <v>54</v>
      </c>
      <c r="C45" s="124">
        <v>0.03</v>
      </c>
      <c r="D45" s="26">
        <v>4.7619047619047616E-2</v>
      </c>
      <c r="E45" s="126"/>
      <c r="F45" s="126"/>
      <c r="G45" s="27"/>
      <c r="H45" s="127"/>
      <c r="I45" s="126"/>
      <c r="J45" s="126"/>
      <c r="K45" s="27"/>
      <c r="L45" s="127"/>
      <c r="M45" s="126"/>
      <c r="N45" s="126"/>
      <c r="O45" s="27"/>
      <c r="P45" s="127"/>
      <c r="Q45" s="126"/>
      <c r="R45" s="126"/>
      <c r="S45" s="27"/>
      <c r="T45" s="127"/>
      <c r="U45" s="126"/>
      <c r="V45" s="126"/>
      <c r="W45" s="27"/>
      <c r="X45" s="127"/>
      <c r="Y45" s="126"/>
      <c r="Z45" s="126"/>
      <c r="AA45" s="27"/>
      <c r="AB45" s="127"/>
      <c r="AC45" s="126"/>
      <c r="AD45" s="126"/>
      <c r="AE45" s="27"/>
      <c r="AF45" s="127"/>
      <c r="AG45" s="126"/>
      <c r="AH45" s="126"/>
      <c r="AI45" s="27"/>
      <c r="AJ45" s="127"/>
      <c r="AK45" s="126"/>
      <c r="AL45" s="126"/>
      <c r="AM45" s="27"/>
      <c r="AN45" s="127"/>
      <c r="AO45" s="126"/>
      <c r="AP45" s="126"/>
      <c r="AQ45" s="27"/>
      <c r="AR45" s="127"/>
      <c r="AS45" s="126"/>
      <c r="AT45" s="126"/>
      <c r="AU45" s="27"/>
      <c r="AV45" s="127"/>
      <c r="AW45" s="126"/>
      <c r="AX45" s="126"/>
      <c r="AY45" s="27"/>
      <c r="AZ45" s="127"/>
      <c r="BA45" s="126"/>
      <c r="BB45" s="126"/>
      <c r="BC45" s="27"/>
      <c r="BD45" s="127"/>
      <c r="BE45" s="126"/>
      <c r="BF45" s="126"/>
      <c r="BG45" s="27"/>
      <c r="BH45" s="127"/>
      <c r="BI45" s="126"/>
      <c r="BJ45" s="126"/>
      <c r="BK45" s="27"/>
      <c r="BL45" s="127"/>
      <c r="BM45" s="126"/>
      <c r="BN45" s="126"/>
      <c r="BO45" s="27"/>
      <c r="BP45" s="127"/>
      <c r="BQ45" s="126"/>
      <c r="BR45" s="126"/>
      <c r="BS45" s="27"/>
      <c r="BT45" s="127"/>
      <c r="BU45" s="126"/>
      <c r="BV45" s="126"/>
      <c r="BW45" s="27"/>
      <c r="BX45" s="127"/>
      <c r="BY45" s="126"/>
      <c r="BZ45" s="126"/>
      <c r="CA45" s="27"/>
      <c r="CB45" s="127"/>
      <c r="CC45" s="126"/>
      <c r="CD45" s="126"/>
      <c r="CE45" s="27"/>
      <c r="CF45" s="127"/>
      <c r="CG45" s="126"/>
      <c r="CH45" s="126"/>
      <c r="CI45" s="27"/>
      <c r="CJ45" s="127"/>
      <c r="CK45" s="126"/>
      <c r="CL45" s="126"/>
      <c r="CM45" s="27"/>
      <c r="CN45" s="127"/>
      <c r="CO45" s="126"/>
      <c r="CP45" s="126"/>
      <c r="CQ45" s="27"/>
      <c r="CR45" s="127"/>
      <c r="CS45" s="126"/>
      <c r="CT45" s="126"/>
      <c r="CU45" s="27"/>
      <c r="CV45" s="127"/>
      <c r="CW45" s="126"/>
      <c r="CX45" s="126"/>
      <c r="CY45" s="27"/>
      <c r="CZ45" s="127"/>
      <c r="DA45" s="126"/>
      <c r="DB45" s="126"/>
      <c r="DC45" s="27"/>
      <c r="DD45" s="127"/>
      <c r="DE45" s="126"/>
      <c r="DF45" s="126"/>
      <c r="DG45" s="27"/>
      <c r="DH45" s="127"/>
      <c r="DI45" s="126"/>
      <c r="DJ45" s="126"/>
      <c r="DK45" s="27"/>
      <c r="DL45" s="127"/>
      <c r="DM45" s="126"/>
      <c r="DN45" s="126"/>
      <c r="DO45" s="27"/>
      <c r="DP45" s="127"/>
      <c r="DQ45" s="126"/>
      <c r="DR45" s="126"/>
      <c r="DS45" s="27"/>
      <c r="DT45" s="127"/>
      <c r="DU45" s="126"/>
      <c r="DV45" s="126"/>
      <c r="DW45" s="27"/>
      <c r="DX45" s="127"/>
      <c r="DY45" s="126"/>
      <c r="DZ45" s="126"/>
      <c r="EA45" s="27"/>
      <c r="EB45" s="127"/>
      <c r="EC45" s="126"/>
      <c r="ED45" s="126"/>
      <c r="EE45" s="27"/>
      <c r="EF45" s="127"/>
      <c r="EG45" s="126"/>
      <c r="EH45" s="126"/>
      <c r="EI45" s="27"/>
      <c r="EJ45" s="127"/>
      <c r="EK45" s="126"/>
      <c r="EL45" s="126"/>
      <c r="EM45" s="27"/>
      <c r="EN45" s="127"/>
      <c r="EO45" s="126"/>
      <c r="EP45" s="126"/>
      <c r="EQ45" s="27"/>
      <c r="ER45" s="127"/>
      <c r="ES45" s="126"/>
      <c r="ET45" s="126"/>
      <c r="EU45" s="27"/>
      <c r="EV45" s="127"/>
      <c r="EW45" s="126"/>
      <c r="EX45" s="126"/>
      <c r="EY45" s="27"/>
      <c r="EZ45" s="127"/>
      <c r="FA45" s="126"/>
      <c r="FB45" s="126"/>
      <c r="FC45" s="27"/>
      <c r="FD45" s="127"/>
      <c r="FE45" s="126"/>
      <c r="FF45" s="126"/>
      <c r="FG45" s="27"/>
      <c r="FH45" s="127"/>
      <c r="FI45" s="126"/>
      <c r="FJ45" s="126"/>
      <c r="FK45" s="27"/>
      <c r="FL45" s="127"/>
      <c r="FM45" s="126"/>
      <c r="FN45" s="126"/>
      <c r="FO45" s="27"/>
      <c r="FP45" s="127"/>
      <c r="FQ45" s="126"/>
      <c r="FR45" s="126"/>
      <c r="FS45" s="27"/>
      <c r="FT45" s="127"/>
      <c r="FU45" s="126"/>
      <c r="FV45" s="126"/>
      <c r="FW45" s="27"/>
      <c r="FX45" s="127"/>
      <c r="FY45" s="126"/>
      <c r="FZ45" s="126"/>
      <c r="GA45" s="27"/>
      <c r="GB45" s="127"/>
      <c r="GC45" s="126"/>
      <c r="GD45" s="126"/>
      <c r="GE45" s="27"/>
      <c r="GF45" s="127"/>
      <c r="GG45" s="126"/>
      <c r="GH45" s="126"/>
      <c r="GI45" s="27"/>
      <c r="GJ45" s="127"/>
      <c r="GK45" s="126"/>
      <c r="GL45" s="126"/>
      <c r="GM45" s="27"/>
      <c r="GN45" s="127"/>
      <c r="GO45" s="126"/>
      <c r="GP45" s="126"/>
      <c r="GQ45" s="27"/>
      <c r="GR45" s="127"/>
      <c r="GS45" s="126"/>
      <c r="GT45" s="126"/>
      <c r="GU45" s="27"/>
      <c r="GV45" s="127"/>
      <c r="GW45" s="126"/>
      <c r="GX45" s="126"/>
      <c r="GY45" s="27"/>
      <c r="GZ45" s="127"/>
      <c r="HA45" s="126"/>
      <c r="HB45" s="126"/>
      <c r="HC45" s="27"/>
      <c r="HD45" s="127"/>
      <c r="HE45" s="126"/>
      <c r="HF45" s="126"/>
      <c r="HG45" s="27"/>
      <c r="HH45" s="127"/>
      <c r="HI45" s="126"/>
      <c r="HJ45" s="126"/>
      <c r="HK45" s="27"/>
      <c r="HL45" s="127"/>
      <c r="HM45" s="126"/>
      <c r="HN45" s="126"/>
      <c r="HO45" s="27"/>
      <c r="HP45" s="127"/>
      <c r="HQ45" s="126"/>
      <c r="HR45" s="126"/>
      <c r="HS45" s="27"/>
      <c r="HT45" s="127"/>
      <c r="HU45" s="126"/>
      <c r="HV45" s="126"/>
      <c r="HW45" s="27"/>
      <c r="HX45" s="127"/>
      <c r="HY45" s="126"/>
      <c r="HZ45" s="126"/>
      <c r="IA45" s="27"/>
      <c r="IB45" s="127"/>
      <c r="IC45" s="126"/>
      <c r="ID45" s="126"/>
      <c r="IE45" s="27"/>
    </row>
    <row r="46" spans="1:239" s="19" customFormat="1" ht="13.5" thickBot="1">
      <c r="A46" s="148" t="s">
        <v>50</v>
      </c>
      <c r="B46" s="149">
        <v>1080</v>
      </c>
      <c r="C46" s="149">
        <v>0.64</v>
      </c>
      <c r="D46" s="150">
        <v>0.95238095238095233</v>
      </c>
    </row>
    <row r="47" spans="1:239">
      <c r="A47" s="133" t="s">
        <v>307</v>
      </c>
      <c r="B47" s="6"/>
      <c r="C47" s="151"/>
      <c r="D47" s="152"/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335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213</v>
      </c>
    </row>
    <row r="6" spans="1:4">
      <c r="A6" s="6"/>
      <c r="B6" s="111" t="s">
        <v>5</v>
      </c>
      <c r="C6" s="8" t="s">
        <v>313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1230</v>
      </c>
      <c r="C10" s="117">
        <v>0.74</v>
      </c>
      <c r="D10" s="24">
        <v>0.81990001319339101</v>
      </c>
    </row>
    <row r="11" spans="1:4">
      <c r="A11" s="110" t="s">
        <v>337</v>
      </c>
      <c r="B11" s="117">
        <v>0</v>
      </c>
      <c r="C11" s="117">
        <v>0</v>
      </c>
      <c r="D11" s="24">
        <v>0</v>
      </c>
    </row>
    <row r="12" spans="1:4">
      <c r="A12" s="110" t="s">
        <v>338</v>
      </c>
      <c r="B12" s="117">
        <v>61.5</v>
      </c>
      <c r="C12" s="117">
        <v>0.04</v>
      </c>
      <c r="D12" s="24">
        <v>4.0995000659669552E-2</v>
      </c>
    </row>
    <row r="13" spans="1:4">
      <c r="A13" s="110" t="s">
        <v>308</v>
      </c>
      <c r="B13" s="117">
        <v>0.83542500000000008</v>
      </c>
      <c r="C13" s="117">
        <v>5.9999999999999995E-4</v>
      </c>
      <c r="D13" s="24">
        <v>5.5688208822934047E-4</v>
      </c>
    </row>
    <row r="14" spans="1:4">
      <c r="A14" s="119" t="s">
        <v>219</v>
      </c>
      <c r="B14" s="120">
        <v>1292.335425</v>
      </c>
      <c r="C14" s="120">
        <v>0.78060000000000007</v>
      </c>
      <c r="D14" s="25">
        <v>0.8614518959412899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180</v>
      </c>
      <c r="C18" s="117">
        <v>0.11</v>
      </c>
      <c r="D18" s="24">
        <v>0.11998536778439868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180</v>
      </c>
      <c r="C24" s="124">
        <v>0.11</v>
      </c>
      <c r="D24" s="26">
        <v>0.11998536778439868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1472.335425</v>
      </c>
      <c r="C28" s="120">
        <v>0.89060000000000006</v>
      </c>
      <c r="D28" s="25">
        <v>0.98143726372568862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67</v>
      </c>
      <c r="B33" s="117">
        <v>27.8475</v>
      </c>
      <c r="C33" s="117">
        <v>0.02</v>
      </c>
      <c r="D33" s="24">
        <v>7.0045429301935358E-2</v>
      </c>
    </row>
    <row r="34" spans="1:244" s="118" customFormat="1">
      <c r="A34" s="123" t="s">
        <v>39</v>
      </c>
      <c r="B34" s="124">
        <v>27.8475</v>
      </c>
      <c r="C34" s="124">
        <v>0.02</v>
      </c>
      <c r="D34" s="26">
        <v>7.0045429301935358E-2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27.8475</v>
      </c>
      <c r="C40" s="129">
        <v>0.02</v>
      </c>
      <c r="D40" s="28">
        <v>7.0045429301935358E-2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1500.1829250000001</v>
      </c>
      <c r="C41" s="120">
        <v>0.91060000000000008</v>
      </c>
      <c r="D41" s="25">
        <v>1.051482693027624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220</v>
      </c>
      <c r="B44" s="117">
        <v>0</v>
      </c>
      <c r="C44" s="117">
        <v>0</v>
      </c>
      <c r="D44" s="24">
        <v>0</v>
      </c>
    </row>
    <row r="45" spans="1:244" s="118" customFormat="1">
      <c r="A45" s="123" t="s">
        <v>211</v>
      </c>
      <c r="B45" s="124">
        <v>0</v>
      </c>
      <c r="C45" s="124">
        <v>0</v>
      </c>
      <c r="D45" s="26">
        <v>0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1500.1829250000001</v>
      </c>
      <c r="C46" s="131">
        <v>0.91060000000000008</v>
      </c>
      <c r="D46" s="132">
        <v>1.051482693027624</v>
      </c>
    </row>
    <row r="47" spans="1:244">
      <c r="A47" s="133" t="s">
        <v>307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357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4</v>
      </c>
    </row>
    <row r="6" spans="1:4">
      <c r="A6" s="6"/>
      <c r="B6" s="111" t="s">
        <v>5</v>
      </c>
      <c r="C6" s="8" t="s">
        <v>358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1440</v>
      </c>
      <c r="C10" s="117">
        <v>0.86</v>
      </c>
      <c r="D10" s="24">
        <v>0.82583876055641292</v>
      </c>
    </row>
    <row r="11" spans="1:4">
      <c r="A11" s="110" t="s">
        <v>337</v>
      </c>
      <c r="B11" s="117">
        <v>0</v>
      </c>
      <c r="C11" s="117">
        <v>0</v>
      </c>
      <c r="D11" s="24">
        <v>0</v>
      </c>
    </row>
    <row r="12" spans="1:4">
      <c r="A12" s="110" t="s">
        <v>338</v>
      </c>
      <c r="B12" s="117">
        <v>72</v>
      </c>
      <c r="C12" s="117">
        <v>0.04</v>
      </c>
      <c r="D12" s="24">
        <v>4.1291938027820649E-2</v>
      </c>
    </row>
    <row r="13" spans="1:4">
      <c r="A13" s="110" t="s">
        <v>308</v>
      </c>
      <c r="B13" s="117">
        <v>1.1557799999999998</v>
      </c>
      <c r="C13" s="117">
        <v>5.9999999999999995E-4</v>
      </c>
      <c r="D13" s="24">
        <v>6.6283883519159081E-4</v>
      </c>
    </row>
    <row r="14" spans="1:4">
      <c r="A14" s="119" t="s">
        <v>219</v>
      </c>
      <c r="B14" s="120">
        <v>1513.15578</v>
      </c>
      <c r="C14" s="120">
        <v>0.90060000000000007</v>
      </c>
      <c r="D14" s="25">
        <v>0.86779353741942511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192</v>
      </c>
      <c r="C18" s="117">
        <v>0.11</v>
      </c>
      <c r="D18" s="24">
        <v>0.11011183474085506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192</v>
      </c>
      <c r="C24" s="124">
        <v>0.11</v>
      </c>
      <c r="D24" s="26">
        <v>0.11011183474085506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1705.15578</v>
      </c>
      <c r="C28" s="120">
        <v>1.0106000000000002</v>
      </c>
      <c r="D28" s="25">
        <v>0.97790537216028017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67</v>
      </c>
      <c r="B33" s="117">
        <v>38.525999999999996</v>
      </c>
      <c r="C33" s="117">
        <v>0.02</v>
      </c>
      <c r="D33" s="24">
        <v>7.0045429301935358E-2</v>
      </c>
    </row>
    <row r="34" spans="1:244" s="118" customFormat="1">
      <c r="A34" s="123" t="s">
        <v>39</v>
      </c>
      <c r="B34" s="124">
        <v>38.525999999999996</v>
      </c>
      <c r="C34" s="124">
        <v>0.02</v>
      </c>
      <c r="D34" s="26">
        <v>7.0045429301935358E-2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38.525999999999996</v>
      </c>
      <c r="C40" s="129">
        <v>0.02</v>
      </c>
      <c r="D40" s="28">
        <v>7.0045429301935358E-2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1743.6817800000001</v>
      </c>
      <c r="C41" s="120">
        <v>1.0306000000000002</v>
      </c>
      <c r="D41" s="25">
        <v>1.0479508014622154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220</v>
      </c>
      <c r="B44" s="117">
        <v>0</v>
      </c>
      <c r="C44" s="117">
        <v>0</v>
      </c>
      <c r="D44" s="24">
        <v>0</v>
      </c>
    </row>
    <row r="45" spans="1:244" s="118" customFormat="1">
      <c r="A45" s="123" t="s">
        <v>211</v>
      </c>
      <c r="B45" s="124">
        <v>0</v>
      </c>
      <c r="C45" s="124">
        <v>0</v>
      </c>
      <c r="D45" s="26">
        <v>0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1743.6817800000001</v>
      </c>
      <c r="C46" s="131">
        <v>1.0306000000000002</v>
      </c>
      <c r="D46" s="132">
        <v>1.0479508014622154</v>
      </c>
    </row>
    <row r="47" spans="1:244">
      <c r="A47" s="133" t="s">
        <v>51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359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4</v>
      </c>
    </row>
    <row r="6" spans="1:4">
      <c r="A6" s="6"/>
      <c r="B6" s="111" t="s">
        <v>5</v>
      </c>
      <c r="C6" s="8" t="s">
        <v>317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1380</v>
      </c>
      <c r="C10" s="117">
        <v>0.82</v>
      </c>
      <c r="D10" s="24">
        <v>0.80843813750088667</v>
      </c>
    </row>
    <row r="11" spans="1:4">
      <c r="A11" s="110" t="s">
        <v>337</v>
      </c>
      <c r="B11" s="117">
        <v>0</v>
      </c>
      <c r="C11" s="117">
        <v>0</v>
      </c>
      <c r="D11" s="24">
        <v>0</v>
      </c>
    </row>
    <row r="12" spans="1:4">
      <c r="A12" s="110" t="s">
        <v>338</v>
      </c>
      <c r="B12" s="117">
        <v>69</v>
      </c>
      <c r="C12" s="117">
        <v>0.04</v>
      </c>
      <c r="D12" s="24">
        <v>4.0421906875044336E-2</v>
      </c>
    </row>
    <row r="13" spans="1:4">
      <c r="A13" s="110" t="s">
        <v>308</v>
      </c>
      <c r="B13" s="117">
        <v>1.5726749999999998</v>
      </c>
      <c r="C13" s="117">
        <v>5.9999999999999995E-4</v>
      </c>
      <c r="D13" s="24">
        <v>9.2131191876391799E-4</v>
      </c>
    </row>
    <row r="14" spans="1:4">
      <c r="A14" s="119" t="s">
        <v>219</v>
      </c>
      <c r="B14" s="120">
        <v>1450.5726749999999</v>
      </c>
      <c r="C14" s="120">
        <v>0.86060000000000014</v>
      </c>
      <c r="D14" s="25">
        <v>0.84978135629469487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204</v>
      </c>
      <c r="C18" s="117">
        <v>0.12</v>
      </c>
      <c r="D18" s="24">
        <v>0.11950824641317456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204</v>
      </c>
      <c r="C24" s="124">
        <v>0.12</v>
      </c>
      <c r="D24" s="26">
        <v>0.11950824641317456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1654.5726749999999</v>
      </c>
      <c r="C28" s="120">
        <v>0.98060000000000014</v>
      </c>
      <c r="D28" s="25">
        <v>0.96928960270786946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67</v>
      </c>
      <c r="B33" s="117">
        <v>52.422499999999999</v>
      </c>
      <c r="C33" s="117">
        <v>0.02</v>
      </c>
      <c r="D33" s="24">
        <v>7.0045429301935358E-2</v>
      </c>
    </row>
    <row r="34" spans="1:244" s="118" customFormat="1">
      <c r="A34" s="123" t="s">
        <v>39</v>
      </c>
      <c r="B34" s="124">
        <v>52.422499999999999</v>
      </c>
      <c r="C34" s="124">
        <v>0.02</v>
      </c>
      <c r="D34" s="26">
        <v>7.0045429301935358E-2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52.422499999999999</v>
      </c>
      <c r="C40" s="129">
        <v>0.02</v>
      </c>
      <c r="D40" s="28">
        <v>7.0045429301935358E-2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1706.9951749999998</v>
      </c>
      <c r="C41" s="120">
        <v>1.0006000000000002</v>
      </c>
      <c r="D41" s="25">
        <v>1.0393350320098049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220</v>
      </c>
      <c r="B44" s="117">
        <v>0</v>
      </c>
      <c r="C44" s="117">
        <v>0</v>
      </c>
      <c r="D44" s="24">
        <v>0</v>
      </c>
    </row>
    <row r="45" spans="1:244" s="118" customFormat="1">
      <c r="A45" s="123" t="s">
        <v>211</v>
      </c>
      <c r="B45" s="124">
        <v>0</v>
      </c>
      <c r="C45" s="124">
        <v>0</v>
      </c>
      <c r="D45" s="26">
        <v>0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1706.9951749999998</v>
      </c>
      <c r="C46" s="131">
        <v>1.0006000000000002</v>
      </c>
      <c r="D46" s="132">
        <v>1.0393350320098049</v>
      </c>
    </row>
    <row r="47" spans="1:244">
      <c r="A47" s="133" t="s">
        <v>51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IJ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352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4</v>
      </c>
    </row>
    <row r="6" spans="1:4">
      <c r="A6" s="6"/>
      <c r="B6" s="111" t="s">
        <v>5</v>
      </c>
      <c r="C6" s="8" t="s">
        <v>343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1587</v>
      </c>
      <c r="C10" s="117">
        <v>0.95</v>
      </c>
      <c r="D10" s="13">
        <v>0.8358767904443325</v>
      </c>
    </row>
    <row r="11" spans="1:4">
      <c r="A11" s="110" t="s">
        <v>337</v>
      </c>
      <c r="B11" s="117">
        <v>0</v>
      </c>
      <c r="C11" s="117">
        <v>0</v>
      </c>
      <c r="D11" s="13">
        <v>0</v>
      </c>
    </row>
    <row r="12" spans="1:4">
      <c r="A12" s="110" t="s">
        <v>338</v>
      </c>
      <c r="B12" s="117">
        <v>47.61</v>
      </c>
      <c r="C12" s="117">
        <v>0.03</v>
      </c>
      <c r="D12" s="13">
        <v>2.5076303713329976E-2</v>
      </c>
    </row>
    <row r="13" spans="1:4">
      <c r="A13" s="110" t="s">
        <v>308</v>
      </c>
      <c r="B13" s="117">
        <v>1.5726749999999998</v>
      </c>
      <c r="C13" s="117">
        <v>8.9999999999999998E-4</v>
      </c>
      <c r="D13" s="13">
        <v>8.2833177782737268E-4</v>
      </c>
    </row>
    <row r="14" spans="1:4">
      <c r="A14" s="119" t="s">
        <v>219</v>
      </c>
      <c r="B14" s="120">
        <v>1636.1826749999998</v>
      </c>
      <c r="C14" s="120">
        <v>0.98089999999999999</v>
      </c>
      <c r="D14" s="16">
        <v>0.8617814259354899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13">
        <v>0</v>
      </c>
    </row>
    <row r="17" spans="1:4">
      <c r="A17" s="122" t="s">
        <v>21</v>
      </c>
      <c r="B17" s="117">
        <v>0</v>
      </c>
      <c r="C17" s="117">
        <v>0</v>
      </c>
      <c r="D17" s="13">
        <v>0</v>
      </c>
    </row>
    <row r="18" spans="1:4">
      <c r="A18" s="122" t="s">
        <v>61</v>
      </c>
      <c r="B18" s="117">
        <v>210</v>
      </c>
      <c r="C18" s="117">
        <v>0.13</v>
      </c>
      <c r="D18" s="13">
        <v>0.11060751480359787</v>
      </c>
    </row>
    <row r="19" spans="1:4">
      <c r="A19" s="122" t="s">
        <v>62</v>
      </c>
      <c r="B19" s="117">
        <v>0</v>
      </c>
      <c r="C19" s="117">
        <v>0</v>
      </c>
      <c r="D19" s="13">
        <v>0</v>
      </c>
    </row>
    <row r="20" spans="1:4">
      <c r="A20" s="122" t="s">
        <v>63</v>
      </c>
      <c r="B20" s="117">
        <v>0</v>
      </c>
      <c r="C20" s="117">
        <v>0</v>
      </c>
      <c r="D20" s="13">
        <v>0</v>
      </c>
    </row>
    <row r="21" spans="1:4">
      <c r="A21" s="122" t="s">
        <v>64</v>
      </c>
      <c r="B21" s="117">
        <v>0</v>
      </c>
      <c r="C21" s="117">
        <v>0</v>
      </c>
      <c r="D21" s="13">
        <v>0</v>
      </c>
    </row>
    <row r="22" spans="1:4">
      <c r="A22" s="122" t="s">
        <v>65</v>
      </c>
      <c r="B22" s="117">
        <v>0</v>
      </c>
      <c r="C22" s="117">
        <v>0</v>
      </c>
      <c r="D22" s="13">
        <v>0</v>
      </c>
    </row>
    <row r="23" spans="1:4">
      <c r="A23" s="122" t="s">
        <v>66</v>
      </c>
      <c r="B23" s="117">
        <v>0</v>
      </c>
      <c r="C23" s="117">
        <v>0</v>
      </c>
      <c r="D23" s="13">
        <v>0</v>
      </c>
    </row>
    <row r="24" spans="1:4">
      <c r="A24" s="123" t="s">
        <v>207</v>
      </c>
      <c r="B24" s="124">
        <v>210</v>
      </c>
      <c r="C24" s="124">
        <v>0.13</v>
      </c>
      <c r="D24" s="18">
        <v>0.11060751480359787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13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13">
        <v>0</v>
      </c>
    </row>
    <row r="28" spans="1:4" s="125" customFormat="1">
      <c r="A28" s="119" t="s">
        <v>33</v>
      </c>
      <c r="B28" s="120">
        <v>1846.1826749999998</v>
      </c>
      <c r="C28" s="120">
        <v>1.1109</v>
      </c>
      <c r="D28" s="16">
        <v>0.97238894073908777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13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13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13">
        <v>0</v>
      </c>
    </row>
    <row r="33" spans="1:244" s="118" customFormat="1">
      <c r="A33" s="122" t="s">
        <v>67</v>
      </c>
      <c r="B33" s="117">
        <v>52.422499999999999</v>
      </c>
      <c r="C33" s="117">
        <v>0.03</v>
      </c>
      <c r="D33" s="13">
        <v>7.0045429301935358E-2</v>
      </c>
    </row>
    <row r="34" spans="1:244" s="118" customFormat="1">
      <c r="A34" s="123" t="s">
        <v>39</v>
      </c>
      <c r="B34" s="124">
        <v>52.422499999999999</v>
      </c>
      <c r="C34" s="124">
        <v>0.03</v>
      </c>
      <c r="D34" s="18">
        <v>7.0045429301935358E-2</v>
      </c>
      <c r="E34" s="127"/>
      <c r="F34" s="126"/>
      <c r="G34" s="126"/>
      <c r="H34" s="20"/>
      <c r="I34" s="127"/>
      <c r="J34" s="126"/>
      <c r="K34" s="126"/>
      <c r="L34" s="20"/>
      <c r="M34" s="127"/>
      <c r="N34" s="126"/>
      <c r="O34" s="126"/>
      <c r="P34" s="20"/>
      <c r="Q34" s="127"/>
      <c r="R34" s="126"/>
      <c r="S34" s="126"/>
      <c r="T34" s="20"/>
      <c r="U34" s="127"/>
      <c r="V34" s="126"/>
      <c r="W34" s="126"/>
      <c r="X34" s="20"/>
      <c r="Y34" s="127"/>
      <c r="Z34" s="126"/>
      <c r="AA34" s="126"/>
      <c r="AB34" s="20"/>
      <c r="AC34" s="127"/>
      <c r="AD34" s="126"/>
      <c r="AE34" s="126"/>
      <c r="AF34" s="20"/>
      <c r="AG34" s="127"/>
      <c r="AH34" s="126"/>
      <c r="AI34" s="126"/>
      <c r="AJ34" s="20"/>
      <c r="AK34" s="127"/>
      <c r="AL34" s="126"/>
      <c r="AM34" s="126"/>
      <c r="AN34" s="20"/>
      <c r="AO34" s="127"/>
      <c r="AP34" s="126"/>
      <c r="AQ34" s="126"/>
      <c r="AR34" s="20"/>
      <c r="AS34" s="127"/>
      <c r="AT34" s="126"/>
      <c r="AU34" s="126"/>
      <c r="AV34" s="20"/>
      <c r="AW34" s="127"/>
      <c r="AX34" s="126"/>
      <c r="AY34" s="126"/>
      <c r="AZ34" s="20"/>
      <c r="BA34" s="127"/>
      <c r="BB34" s="126"/>
      <c r="BC34" s="126"/>
      <c r="BD34" s="20"/>
      <c r="BE34" s="127"/>
      <c r="BF34" s="126"/>
      <c r="BG34" s="126"/>
      <c r="BH34" s="20"/>
      <c r="BI34" s="127"/>
      <c r="BJ34" s="126"/>
      <c r="BK34" s="126"/>
      <c r="BL34" s="20"/>
      <c r="BM34" s="127"/>
      <c r="BN34" s="126"/>
      <c r="BO34" s="126"/>
      <c r="BP34" s="20"/>
      <c r="BQ34" s="127"/>
      <c r="BR34" s="126"/>
      <c r="BS34" s="126"/>
      <c r="BT34" s="20"/>
      <c r="BU34" s="127"/>
      <c r="BV34" s="126"/>
      <c r="BW34" s="126"/>
      <c r="BX34" s="20"/>
      <c r="BY34" s="127"/>
      <c r="BZ34" s="126"/>
      <c r="CA34" s="126"/>
      <c r="CB34" s="20"/>
      <c r="CC34" s="127"/>
      <c r="CD34" s="126"/>
      <c r="CE34" s="126"/>
      <c r="CF34" s="20"/>
      <c r="CG34" s="127"/>
      <c r="CH34" s="126"/>
      <c r="CI34" s="126"/>
      <c r="CJ34" s="20"/>
      <c r="CK34" s="127"/>
      <c r="CL34" s="126"/>
      <c r="CM34" s="126"/>
      <c r="CN34" s="20"/>
      <c r="CO34" s="127"/>
      <c r="CP34" s="126"/>
      <c r="CQ34" s="126"/>
      <c r="CR34" s="20"/>
      <c r="CS34" s="127"/>
      <c r="CT34" s="126"/>
      <c r="CU34" s="126"/>
      <c r="CV34" s="20"/>
      <c r="CW34" s="127"/>
      <c r="CX34" s="126"/>
      <c r="CY34" s="126"/>
      <c r="CZ34" s="20"/>
      <c r="DA34" s="127"/>
      <c r="DB34" s="126"/>
      <c r="DC34" s="126"/>
      <c r="DD34" s="20"/>
      <c r="DE34" s="127"/>
      <c r="DF34" s="126"/>
      <c r="DG34" s="126"/>
      <c r="DH34" s="20"/>
      <c r="DI34" s="127"/>
      <c r="DJ34" s="126"/>
      <c r="DK34" s="126"/>
      <c r="DL34" s="20"/>
      <c r="DM34" s="127"/>
      <c r="DN34" s="126"/>
      <c r="DO34" s="126"/>
      <c r="DP34" s="20"/>
      <c r="DQ34" s="127"/>
      <c r="DR34" s="126"/>
      <c r="DS34" s="126"/>
      <c r="DT34" s="20"/>
      <c r="DU34" s="127"/>
      <c r="DV34" s="126"/>
      <c r="DW34" s="126"/>
      <c r="DX34" s="20"/>
      <c r="DY34" s="127"/>
      <c r="DZ34" s="126"/>
      <c r="EA34" s="126"/>
      <c r="EB34" s="20"/>
      <c r="EC34" s="127"/>
      <c r="ED34" s="126"/>
      <c r="EE34" s="126"/>
      <c r="EF34" s="20"/>
      <c r="EG34" s="127"/>
      <c r="EH34" s="126"/>
      <c r="EI34" s="126"/>
      <c r="EJ34" s="20"/>
      <c r="EK34" s="127"/>
      <c r="EL34" s="126"/>
      <c r="EM34" s="126"/>
      <c r="EN34" s="20"/>
      <c r="EO34" s="127"/>
      <c r="EP34" s="126"/>
      <c r="EQ34" s="126"/>
      <c r="ER34" s="20"/>
      <c r="ES34" s="127"/>
      <c r="ET34" s="126"/>
      <c r="EU34" s="126"/>
      <c r="EV34" s="20"/>
      <c r="EW34" s="127"/>
      <c r="EX34" s="126"/>
      <c r="EY34" s="126"/>
      <c r="EZ34" s="20"/>
      <c r="FA34" s="127"/>
      <c r="FB34" s="126"/>
      <c r="FC34" s="126"/>
      <c r="FD34" s="20"/>
      <c r="FE34" s="127"/>
      <c r="FF34" s="126"/>
      <c r="FG34" s="126"/>
      <c r="FH34" s="20"/>
      <c r="FI34" s="127"/>
      <c r="FJ34" s="126"/>
      <c r="FK34" s="126"/>
      <c r="FL34" s="20"/>
      <c r="FM34" s="127"/>
      <c r="FN34" s="126"/>
      <c r="FO34" s="126"/>
      <c r="FP34" s="20"/>
      <c r="FQ34" s="127"/>
      <c r="FR34" s="126"/>
      <c r="FS34" s="126"/>
      <c r="FT34" s="20"/>
      <c r="FU34" s="127"/>
      <c r="FV34" s="126"/>
      <c r="FW34" s="126"/>
      <c r="FX34" s="20"/>
      <c r="FY34" s="127"/>
      <c r="FZ34" s="126"/>
      <c r="GA34" s="126"/>
      <c r="GB34" s="20"/>
      <c r="GC34" s="127"/>
      <c r="GD34" s="126"/>
      <c r="GE34" s="126"/>
      <c r="GF34" s="20"/>
      <c r="GG34" s="127"/>
      <c r="GH34" s="126"/>
      <c r="GI34" s="126"/>
      <c r="GJ34" s="20"/>
      <c r="GK34" s="127"/>
      <c r="GL34" s="126"/>
      <c r="GM34" s="126"/>
      <c r="GN34" s="20"/>
      <c r="GO34" s="127"/>
      <c r="GP34" s="126"/>
      <c r="GQ34" s="126"/>
      <c r="GR34" s="20"/>
      <c r="GS34" s="127"/>
      <c r="GT34" s="126"/>
      <c r="GU34" s="126"/>
      <c r="GV34" s="20"/>
      <c r="GW34" s="127"/>
      <c r="GX34" s="126"/>
      <c r="GY34" s="126"/>
      <c r="GZ34" s="20"/>
      <c r="HA34" s="127"/>
      <c r="HB34" s="126"/>
      <c r="HC34" s="126"/>
      <c r="HD34" s="20"/>
      <c r="HE34" s="127"/>
      <c r="HF34" s="126"/>
      <c r="HG34" s="126"/>
      <c r="HH34" s="20"/>
      <c r="HI34" s="127"/>
      <c r="HJ34" s="126"/>
      <c r="HK34" s="126"/>
      <c r="HL34" s="20"/>
      <c r="HM34" s="127"/>
      <c r="HN34" s="126"/>
      <c r="HO34" s="126"/>
      <c r="HP34" s="20"/>
      <c r="HQ34" s="127"/>
      <c r="HR34" s="126"/>
      <c r="HS34" s="126"/>
      <c r="HT34" s="20"/>
      <c r="HU34" s="127"/>
      <c r="HV34" s="126"/>
      <c r="HW34" s="126"/>
      <c r="HX34" s="20"/>
      <c r="HY34" s="127"/>
      <c r="HZ34" s="126"/>
      <c r="IA34" s="126"/>
      <c r="IB34" s="20"/>
      <c r="IC34" s="127"/>
      <c r="ID34" s="126"/>
      <c r="IE34" s="126"/>
      <c r="IF34" s="20"/>
      <c r="IG34" s="127"/>
      <c r="IH34" s="126"/>
      <c r="II34" s="126"/>
      <c r="IJ34" s="20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13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13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13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18">
        <v>0</v>
      </c>
      <c r="E39" s="127"/>
      <c r="F39" s="126"/>
      <c r="G39" s="126"/>
      <c r="H39" s="20"/>
      <c r="I39" s="127"/>
      <c r="J39" s="126"/>
      <c r="K39" s="126"/>
      <c r="L39" s="20"/>
      <c r="M39" s="127"/>
      <c r="N39" s="126"/>
      <c r="O39" s="126"/>
      <c r="P39" s="20"/>
      <c r="Q39" s="127"/>
      <c r="R39" s="126"/>
      <c r="S39" s="126"/>
      <c r="T39" s="20"/>
      <c r="U39" s="127"/>
      <c r="V39" s="126"/>
      <c r="W39" s="126"/>
      <c r="X39" s="20"/>
      <c r="Y39" s="127"/>
      <c r="Z39" s="126"/>
      <c r="AA39" s="126"/>
      <c r="AB39" s="20"/>
      <c r="AC39" s="127"/>
      <c r="AD39" s="126"/>
      <c r="AE39" s="126"/>
      <c r="AF39" s="20"/>
      <c r="AG39" s="127"/>
      <c r="AH39" s="126"/>
      <c r="AI39" s="126"/>
      <c r="AJ39" s="20"/>
      <c r="AK39" s="127"/>
      <c r="AL39" s="126"/>
      <c r="AM39" s="126"/>
      <c r="AN39" s="20"/>
      <c r="AO39" s="127"/>
      <c r="AP39" s="126"/>
      <c r="AQ39" s="126"/>
      <c r="AR39" s="20"/>
      <c r="AS39" s="127"/>
      <c r="AT39" s="126"/>
      <c r="AU39" s="126"/>
      <c r="AV39" s="20"/>
      <c r="AW39" s="127"/>
      <c r="AX39" s="126"/>
      <c r="AY39" s="126"/>
      <c r="AZ39" s="20"/>
      <c r="BA39" s="127"/>
      <c r="BB39" s="126"/>
      <c r="BC39" s="126"/>
      <c r="BD39" s="20"/>
      <c r="BE39" s="127"/>
      <c r="BF39" s="126"/>
      <c r="BG39" s="126"/>
      <c r="BH39" s="20"/>
      <c r="BI39" s="127"/>
      <c r="BJ39" s="126"/>
      <c r="BK39" s="126"/>
      <c r="BL39" s="20"/>
      <c r="BM39" s="127"/>
      <c r="BN39" s="126"/>
      <c r="BO39" s="126"/>
      <c r="BP39" s="20"/>
      <c r="BQ39" s="127"/>
      <c r="BR39" s="126"/>
      <c r="BS39" s="126"/>
      <c r="BT39" s="20"/>
      <c r="BU39" s="127"/>
      <c r="BV39" s="126"/>
      <c r="BW39" s="126"/>
      <c r="BX39" s="20"/>
      <c r="BY39" s="127"/>
      <c r="BZ39" s="126"/>
      <c r="CA39" s="126"/>
      <c r="CB39" s="20"/>
      <c r="CC39" s="127"/>
      <c r="CD39" s="126"/>
      <c r="CE39" s="126"/>
      <c r="CF39" s="20"/>
      <c r="CG39" s="127"/>
      <c r="CH39" s="126"/>
      <c r="CI39" s="126"/>
      <c r="CJ39" s="20"/>
      <c r="CK39" s="127"/>
      <c r="CL39" s="126"/>
      <c r="CM39" s="126"/>
      <c r="CN39" s="20"/>
      <c r="CO39" s="127"/>
      <c r="CP39" s="126"/>
      <c r="CQ39" s="126"/>
      <c r="CR39" s="20"/>
      <c r="CS39" s="127"/>
      <c r="CT39" s="126"/>
      <c r="CU39" s="126"/>
      <c r="CV39" s="20"/>
      <c r="CW39" s="127"/>
      <c r="CX39" s="126"/>
      <c r="CY39" s="126"/>
      <c r="CZ39" s="20"/>
      <c r="DA39" s="127"/>
      <c r="DB39" s="126"/>
      <c r="DC39" s="126"/>
      <c r="DD39" s="20"/>
      <c r="DE39" s="127"/>
      <c r="DF39" s="126"/>
      <c r="DG39" s="126"/>
      <c r="DH39" s="20"/>
      <c r="DI39" s="127"/>
      <c r="DJ39" s="126"/>
      <c r="DK39" s="126"/>
      <c r="DL39" s="20"/>
      <c r="DM39" s="127"/>
      <c r="DN39" s="126"/>
      <c r="DO39" s="126"/>
      <c r="DP39" s="20"/>
      <c r="DQ39" s="127"/>
      <c r="DR39" s="126"/>
      <c r="DS39" s="126"/>
      <c r="DT39" s="20"/>
      <c r="DU39" s="127"/>
      <c r="DV39" s="126"/>
      <c r="DW39" s="126"/>
      <c r="DX39" s="20"/>
      <c r="DY39" s="127"/>
      <c r="DZ39" s="126"/>
      <c r="EA39" s="126"/>
      <c r="EB39" s="20"/>
      <c r="EC39" s="127"/>
      <c r="ED39" s="126"/>
      <c r="EE39" s="126"/>
      <c r="EF39" s="20"/>
      <c r="EG39" s="127"/>
      <c r="EH39" s="126"/>
      <c r="EI39" s="126"/>
      <c r="EJ39" s="20"/>
      <c r="EK39" s="127"/>
      <c r="EL39" s="126"/>
      <c r="EM39" s="126"/>
      <c r="EN39" s="20"/>
      <c r="EO39" s="127"/>
      <c r="EP39" s="126"/>
      <c r="EQ39" s="126"/>
      <c r="ER39" s="20"/>
      <c r="ES39" s="127"/>
      <c r="ET39" s="126"/>
      <c r="EU39" s="126"/>
      <c r="EV39" s="20"/>
      <c r="EW39" s="127"/>
      <c r="EX39" s="126"/>
      <c r="EY39" s="126"/>
      <c r="EZ39" s="20"/>
      <c r="FA39" s="127"/>
      <c r="FB39" s="126"/>
      <c r="FC39" s="126"/>
      <c r="FD39" s="20"/>
      <c r="FE39" s="127"/>
      <c r="FF39" s="126"/>
      <c r="FG39" s="126"/>
      <c r="FH39" s="20"/>
      <c r="FI39" s="127"/>
      <c r="FJ39" s="126"/>
      <c r="FK39" s="126"/>
      <c r="FL39" s="20"/>
      <c r="FM39" s="127"/>
      <c r="FN39" s="126"/>
      <c r="FO39" s="126"/>
      <c r="FP39" s="20"/>
      <c r="FQ39" s="127"/>
      <c r="FR39" s="126"/>
      <c r="FS39" s="126"/>
      <c r="FT39" s="20"/>
      <c r="FU39" s="127"/>
      <c r="FV39" s="126"/>
      <c r="FW39" s="126"/>
      <c r="FX39" s="20"/>
      <c r="FY39" s="127"/>
      <c r="FZ39" s="126"/>
      <c r="GA39" s="126"/>
      <c r="GB39" s="20"/>
      <c r="GC39" s="127"/>
      <c r="GD39" s="126"/>
      <c r="GE39" s="126"/>
      <c r="GF39" s="20"/>
      <c r="GG39" s="127"/>
      <c r="GH39" s="126"/>
      <c r="GI39" s="126"/>
      <c r="GJ39" s="20"/>
      <c r="GK39" s="127"/>
      <c r="GL39" s="126"/>
      <c r="GM39" s="126"/>
      <c r="GN39" s="20"/>
      <c r="GO39" s="127"/>
      <c r="GP39" s="126"/>
      <c r="GQ39" s="126"/>
      <c r="GR39" s="20"/>
      <c r="GS39" s="127"/>
      <c r="GT39" s="126"/>
      <c r="GU39" s="126"/>
      <c r="GV39" s="20"/>
      <c r="GW39" s="127"/>
      <c r="GX39" s="126"/>
      <c r="GY39" s="126"/>
      <c r="GZ39" s="20"/>
      <c r="HA39" s="127"/>
      <c r="HB39" s="126"/>
      <c r="HC39" s="126"/>
      <c r="HD39" s="20"/>
      <c r="HE39" s="127"/>
      <c r="HF39" s="126"/>
      <c r="HG39" s="126"/>
      <c r="HH39" s="20"/>
      <c r="HI39" s="127"/>
      <c r="HJ39" s="126"/>
      <c r="HK39" s="126"/>
      <c r="HL39" s="20"/>
      <c r="HM39" s="127"/>
      <c r="HN39" s="126"/>
      <c r="HO39" s="126"/>
      <c r="HP39" s="20"/>
      <c r="HQ39" s="127"/>
      <c r="HR39" s="126"/>
      <c r="HS39" s="126"/>
      <c r="HT39" s="20"/>
      <c r="HU39" s="127"/>
      <c r="HV39" s="126"/>
      <c r="HW39" s="126"/>
      <c r="HX39" s="20"/>
      <c r="HY39" s="127"/>
      <c r="HZ39" s="126"/>
      <c r="IA39" s="126"/>
      <c r="IB39" s="20"/>
      <c r="IC39" s="127"/>
      <c r="ID39" s="126"/>
      <c r="IE39" s="126"/>
      <c r="IF39" s="20"/>
      <c r="IG39" s="127"/>
      <c r="IH39" s="126"/>
      <c r="II39" s="126"/>
      <c r="IJ39" s="20"/>
    </row>
    <row r="40" spans="1:244" s="118" customFormat="1">
      <c r="A40" s="128" t="s">
        <v>45</v>
      </c>
      <c r="B40" s="129">
        <v>52.422499999999999</v>
      </c>
      <c r="C40" s="129">
        <v>0.03</v>
      </c>
      <c r="D40" s="21">
        <v>7.0045429301935358E-2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1898.6051749999997</v>
      </c>
      <c r="C41" s="120">
        <v>1.1409</v>
      </c>
      <c r="D41" s="16">
        <v>1.0424343700410232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13">
        <v>0</v>
      </c>
    </row>
    <row r="44" spans="1:244" s="118" customFormat="1">
      <c r="A44" s="110" t="s">
        <v>220</v>
      </c>
      <c r="B44" s="117">
        <v>0</v>
      </c>
      <c r="C44" s="117">
        <v>0</v>
      </c>
      <c r="D44" s="13">
        <v>0</v>
      </c>
    </row>
    <row r="45" spans="1:244" s="118" customFormat="1">
      <c r="A45" s="123" t="s">
        <v>211</v>
      </c>
      <c r="B45" s="124">
        <v>0</v>
      </c>
      <c r="C45" s="124">
        <v>0</v>
      </c>
      <c r="D45" s="18">
        <v>0</v>
      </c>
      <c r="E45" s="127"/>
      <c r="F45" s="126"/>
      <c r="G45" s="126"/>
      <c r="H45" s="20"/>
      <c r="I45" s="127"/>
      <c r="J45" s="126"/>
      <c r="K45" s="126"/>
      <c r="L45" s="20"/>
      <c r="M45" s="127"/>
      <c r="N45" s="126"/>
      <c r="O45" s="126"/>
      <c r="P45" s="20"/>
      <c r="Q45" s="127"/>
      <c r="R45" s="126"/>
      <c r="S45" s="126"/>
      <c r="T45" s="20"/>
      <c r="U45" s="127"/>
      <c r="V45" s="126"/>
      <c r="W45" s="126"/>
      <c r="X45" s="20"/>
      <c r="Y45" s="127"/>
      <c r="Z45" s="126"/>
      <c r="AA45" s="126"/>
      <c r="AB45" s="20"/>
      <c r="AC45" s="127"/>
      <c r="AD45" s="126"/>
      <c r="AE45" s="126"/>
      <c r="AF45" s="20"/>
      <c r="AG45" s="127"/>
      <c r="AH45" s="126"/>
      <c r="AI45" s="126"/>
      <c r="AJ45" s="20"/>
      <c r="AK45" s="127"/>
      <c r="AL45" s="126"/>
      <c r="AM45" s="126"/>
      <c r="AN45" s="20"/>
      <c r="AO45" s="127"/>
      <c r="AP45" s="126"/>
      <c r="AQ45" s="126"/>
      <c r="AR45" s="20"/>
      <c r="AS45" s="127"/>
      <c r="AT45" s="126"/>
      <c r="AU45" s="126"/>
      <c r="AV45" s="20"/>
      <c r="AW45" s="127"/>
      <c r="AX45" s="126"/>
      <c r="AY45" s="126"/>
      <c r="AZ45" s="20"/>
      <c r="BA45" s="127"/>
      <c r="BB45" s="126"/>
      <c r="BC45" s="126"/>
      <c r="BD45" s="20"/>
      <c r="BE45" s="127"/>
      <c r="BF45" s="126"/>
      <c r="BG45" s="126"/>
      <c r="BH45" s="20"/>
      <c r="BI45" s="127"/>
      <c r="BJ45" s="126"/>
      <c r="BK45" s="126"/>
      <c r="BL45" s="20"/>
      <c r="BM45" s="127"/>
      <c r="BN45" s="126"/>
      <c r="BO45" s="126"/>
      <c r="BP45" s="20"/>
      <c r="BQ45" s="127"/>
      <c r="BR45" s="126"/>
      <c r="BS45" s="126"/>
      <c r="BT45" s="20"/>
      <c r="BU45" s="127"/>
      <c r="BV45" s="126"/>
      <c r="BW45" s="126"/>
      <c r="BX45" s="20"/>
      <c r="BY45" s="127"/>
      <c r="BZ45" s="126"/>
      <c r="CA45" s="126"/>
      <c r="CB45" s="20"/>
      <c r="CC45" s="127"/>
      <c r="CD45" s="126"/>
      <c r="CE45" s="126"/>
      <c r="CF45" s="20"/>
      <c r="CG45" s="127"/>
      <c r="CH45" s="126"/>
      <c r="CI45" s="126"/>
      <c r="CJ45" s="20"/>
      <c r="CK45" s="127"/>
      <c r="CL45" s="126"/>
      <c r="CM45" s="126"/>
      <c r="CN45" s="20"/>
      <c r="CO45" s="127"/>
      <c r="CP45" s="126"/>
      <c r="CQ45" s="126"/>
      <c r="CR45" s="20"/>
      <c r="CS45" s="127"/>
      <c r="CT45" s="126"/>
      <c r="CU45" s="126"/>
      <c r="CV45" s="20"/>
      <c r="CW45" s="127"/>
      <c r="CX45" s="126"/>
      <c r="CY45" s="126"/>
      <c r="CZ45" s="20"/>
      <c r="DA45" s="127"/>
      <c r="DB45" s="126"/>
      <c r="DC45" s="126"/>
      <c r="DD45" s="20"/>
      <c r="DE45" s="127"/>
      <c r="DF45" s="126"/>
      <c r="DG45" s="126"/>
      <c r="DH45" s="20"/>
      <c r="DI45" s="127"/>
      <c r="DJ45" s="126"/>
      <c r="DK45" s="126"/>
      <c r="DL45" s="20"/>
      <c r="DM45" s="127"/>
      <c r="DN45" s="126"/>
      <c r="DO45" s="126"/>
      <c r="DP45" s="20"/>
      <c r="DQ45" s="127"/>
      <c r="DR45" s="126"/>
      <c r="DS45" s="126"/>
      <c r="DT45" s="20"/>
      <c r="DU45" s="127"/>
      <c r="DV45" s="126"/>
      <c r="DW45" s="126"/>
      <c r="DX45" s="20"/>
      <c r="DY45" s="127"/>
      <c r="DZ45" s="126"/>
      <c r="EA45" s="126"/>
      <c r="EB45" s="20"/>
      <c r="EC45" s="127"/>
      <c r="ED45" s="126"/>
      <c r="EE45" s="126"/>
      <c r="EF45" s="20"/>
      <c r="EG45" s="127"/>
      <c r="EH45" s="126"/>
      <c r="EI45" s="126"/>
      <c r="EJ45" s="20"/>
      <c r="EK45" s="127"/>
      <c r="EL45" s="126"/>
      <c r="EM45" s="126"/>
      <c r="EN45" s="20"/>
      <c r="EO45" s="127"/>
      <c r="EP45" s="126"/>
      <c r="EQ45" s="126"/>
      <c r="ER45" s="20"/>
      <c r="ES45" s="127"/>
      <c r="ET45" s="126"/>
      <c r="EU45" s="126"/>
      <c r="EV45" s="20"/>
      <c r="EW45" s="127"/>
      <c r="EX45" s="126"/>
      <c r="EY45" s="126"/>
      <c r="EZ45" s="20"/>
      <c r="FA45" s="127"/>
      <c r="FB45" s="126"/>
      <c r="FC45" s="126"/>
      <c r="FD45" s="20"/>
      <c r="FE45" s="127"/>
      <c r="FF45" s="126"/>
      <c r="FG45" s="126"/>
      <c r="FH45" s="20"/>
      <c r="FI45" s="127"/>
      <c r="FJ45" s="126"/>
      <c r="FK45" s="126"/>
      <c r="FL45" s="20"/>
      <c r="FM45" s="127"/>
      <c r="FN45" s="126"/>
      <c r="FO45" s="126"/>
      <c r="FP45" s="20"/>
      <c r="FQ45" s="127"/>
      <c r="FR45" s="126"/>
      <c r="FS45" s="126"/>
      <c r="FT45" s="20"/>
      <c r="FU45" s="127"/>
      <c r="FV45" s="126"/>
      <c r="FW45" s="126"/>
      <c r="FX45" s="20"/>
      <c r="FY45" s="127"/>
      <c r="FZ45" s="126"/>
      <c r="GA45" s="126"/>
      <c r="GB45" s="20"/>
      <c r="GC45" s="127"/>
      <c r="GD45" s="126"/>
      <c r="GE45" s="126"/>
      <c r="GF45" s="20"/>
      <c r="GG45" s="127"/>
      <c r="GH45" s="126"/>
      <c r="GI45" s="126"/>
      <c r="GJ45" s="20"/>
      <c r="GK45" s="127"/>
      <c r="GL45" s="126"/>
      <c r="GM45" s="126"/>
      <c r="GN45" s="20"/>
      <c r="GO45" s="127"/>
      <c r="GP45" s="126"/>
      <c r="GQ45" s="126"/>
      <c r="GR45" s="20"/>
      <c r="GS45" s="127"/>
      <c r="GT45" s="126"/>
      <c r="GU45" s="126"/>
      <c r="GV45" s="20"/>
      <c r="GW45" s="127"/>
      <c r="GX45" s="126"/>
      <c r="GY45" s="126"/>
      <c r="GZ45" s="20"/>
      <c r="HA45" s="127"/>
      <c r="HB45" s="126"/>
      <c r="HC45" s="126"/>
      <c r="HD45" s="20"/>
      <c r="HE45" s="127"/>
      <c r="HF45" s="126"/>
      <c r="HG45" s="126"/>
      <c r="HH45" s="20"/>
      <c r="HI45" s="127"/>
      <c r="HJ45" s="126"/>
      <c r="HK45" s="126"/>
      <c r="HL45" s="20"/>
      <c r="HM45" s="127"/>
      <c r="HN45" s="126"/>
      <c r="HO45" s="126"/>
      <c r="HP45" s="20"/>
      <c r="HQ45" s="127"/>
      <c r="HR45" s="126"/>
      <c r="HS45" s="126"/>
      <c r="HT45" s="20"/>
      <c r="HU45" s="127"/>
      <c r="HV45" s="126"/>
      <c r="HW45" s="126"/>
      <c r="HX45" s="20"/>
      <c r="HY45" s="127"/>
      <c r="HZ45" s="126"/>
      <c r="IA45" s="126"/>
      <c r="IB45" s="20"/>
      <c r="IC45" s="127"/>
      <c r="ID45" s="126"/>
      <c r="IE45" s="126"/>
      <c r="IF45" s="20"/>
      <c r="IG45" s="127"/>
      <c r="IH45" s="126"/>
      <c r="II45" s="126"/>
      <c r="IJ45" s="20"/>
    </row>
    <row r="46" spans="1:244" s="19" customFormat="1" ht="13.5" thickBot="1">
      <c r="A46" s="130" t="s">
        <v>194</v>
      </c>
      <c r="B46" s="131">
        <v>1898.6051749999997</v>
      </c>
      <c r="C46" s="131">
        <v>1.1409</v>
      </c>
      <c r="D46" s="31">
        <v>1.0424343700410232</v>
      </c>
    </row>
    <row r="47" spans="1:244">
      <c r="A47" s="133" t="s">
        <v>51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II47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54</v>
      </c>
      <c r="B2" s="1"/>
      <c r="C2" s="1"/>
      <c r="D2" s="1"/>
    </row>
    <row r="3" spans="1:4">
      <c r="A3" s="108" t="s">
        <v>351</v>
      </c>
      <c r="B3" s="1"/>
      <c r="C3" s="1"/>
      <c r="D3" s="1"/>
    </row>
    <row r="4" spans="1:4">
      <c r="A4" s="108" t="s">
        <v>56</v>
      </c>
      <c r="B4" s="1"/>
      <c r="C4" s="1"/>
      <c r="D4" s="1"/>
    </row>
    <row r="5" spans="1:4" ht="13.5" thickBot="1">
      <c r="A5" s="3" t="s">
        <v>3</v>
      </c>
      <c r="B5" s="109">
        <v>1680</v>
      </c>
      <c r="C5" s="110" t="s">
        <v>213</v>
      </c>
    </row>
    <row r="6" spans="1:4">
      <c r="A6" s="6"/>
      <c r="B6" s="111" t="s">
        <v>5</v>
      </c>
      <c r="C6" s="8" t="s">
        <v>319</v>
      </c>
      <c r="D6" s="112" t="s">
        <v>6</v>
      </c>
    </row>
    <row r="7" spans="1:4">
      <c r="A7" s="113" t="s">
        <v>7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336</v>
      </c>
      <c r="B10" s="117">
        <v>1710</v>
      </c>
      <c r="C10" s="117">
        <v>1.02</v>
      </c>
      <c r="D10" s="24">
        <v>0.82017560832175473</v>
      </c>
    </row>
    <row r="11" spans="1:4">
      <c r="A11" s="110" t="s">
        <v>337</v>
      </c>
      <c r="B11" s="117">
        <v>0</v>
      </c>
      <c r="C11" s="117">
        <v>0</v>
      </c>
      <c r="D11" s="24">
        <v>0</v>
      </c>
    </row>
    <row r="12" spans="1:4">
      <c r="A12" s="110" t="s">
        <v>338</v>
      </c>
      <c r="B12" s="117">
        <v>51.3</v>
      </c>
      <c r="C12" s="117">
        <v>0.03</v>
      </c>
      <c r="D12" s="24">
        <v>2.4605268249652642E-2</v>
      </c>
    </row>
    <row r="13" spans="1:4">
      <c r="A13" s="110" t="s">
        <v>308</v>
      </c>
      <c r="B13" s="117">
        <v>3.1345443101279815</v>
      </c>
      <c r="C13" s="117">
        <v>1.8E-3</v>
      </c>
      <c r="D13" s="24">
        <v>1.5034367171758551E-3</v>
      </c>
    </row>
    <row r="14" spans="1:4">
      <c r="A14" s="119" t="s">
        <v>219</v>
      </c>
      <c r="B14" s="120">
        <v>1764.4345443101279</v>
      </c>
      <c r="C14" s="120">
        <v>1.0518000000000001</v>
      </c>
      <c r="D14" s="25">
        <v>0.84628431328858322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216</v>
      </c>
      <c r="C18" s="117">
        <v>0.13</v>
      </c>
      <c r="D18" s="24">
        <v>0.10360112947222165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216</v>
      </c>
      <c r="C24" s="124">
        <v>0.13</v>
      </c>
      <c r="D24" s="26">
        <v>0.10360112947222165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0</v>
      </c>
      <c r="C26" s="117">
        <v>0</v>
      </c>
      <c r="D26" s="24">
        <v>0</v>
      </c>
    </row>
    <row r="27" spans="1:4" s="118" customFormat="1">
      <c r="A27" s="110" t="s">
        <v>32</v>
      </c>
      <c r="B27" s="117">
        <v>0</v>
      </c>
      <c r="C27" s="117">
        <v>0</v>
      </c>
      <c r="D27" s="24">
        <v>0</v>
      </c>
    </row>
    <row r="28" spans="1:4" s="125" customFormat="1">
      <c r="A28" s="119" t="s">
        <v>33</v>
      </c>
      <c r="B28" s="120">
        <v>1980.4345443101279</v>
      </c>
      <c r="C28" s="120">
        <v>1.1818</v>
      </c>
      <c r="D28" s="25">
        <v>0.94988544276080489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3" s="118" customFormat="1">
      <c r="A33" s="122" t="s">
        <v>67</v>
      </c>
      <c r="B33" s="117">
        <v>104.48481033759938</v>
      </c>
      <c r="C33" s="117">
        <v>0.06</v>
      </c>
      <c r="D33" s="24">
        <v>7.0045429301935358E-2</v>
      </c>
    </row>
    <row r="34" spans="1:243" s="118" customFormat="1">
      <c r="A34" s="123" t="s">
        <v>39</v>
      </c>
      <c r="B34" s="124">
        <v>104.48481033759938</v>
      </c>
      <c r="C34" s="124">
        <v>0.06</v>
      </c>
      <c r="D34" s="26">
        <v>7.0045429301935358E-2</v>
      </c>
      <c r="E34" s="126"/>
      <c r="F34" s="126"/>
      <c r="G34" s="27"/>
      <c r="H34" s="127"/>
      <c r="I34" s="126"/>
      <c r="J34" s="126"/>
      <c r="K34" s="27"/>
      <c r="L34" s="127"/>
      <c r="M34" s="126"/>
      <c r="N34" s="126"/>
      <c r="O34" s="27"/>
      <c r="P34" s="127"/>
      <c r="Q34" s="126"/>
      <c r="R34" s="126"/>
      <c r="S34" s="27"/>
      <c r="T34" s="127"/>
      <c r="U34" s="126"/>
      <c r="V34" s="126"/>
      <c r="W34" s="27"/>
      <c r="X34" s="127"/>
      <c r="Y34" s="126"/>
      <c r="Z34" s="126"/>
      <c r="AA34" s="27"/>
      <c r="AB34" s="127"/>
      <c r="AC34" s="126"/>
      <c r="AD34" s="126"/>
      <c r="AE34" s="27"/>
      <c r="AF34" s="127"/>
      <c r="AG34" s="126"/>
      <c r="AH34" s="126"/>
      <c r="AI34" s="27"/>
      <c r="AJ34" s="127"/>
      <c r="AK34" s="126"/>
      <c r="AL34" s="126"/>
      <c r="AM34" s="27"/>
      <c r="AN34" s="127"/>
      <c r="AO34" s="126"/>
      <c r="AP34" s="126"/>
      <c r="AQ34" s="27"/>
      <c r="AR34" s="127"/>
      <c r="AS34" s="126"/>
      <c r="AT34" s="126"/>
      <c r="AU34" s="27"/>
      <c r="AV34" s="127"/>
      <c r="AW34" s="126"/>
      <c r="AX34" s="126"/>
      <c r="AY34" s="27"/>
      <c r="AZ34" s="127"/>
      <c r="BA34" s="126"/>
      <c r="BB34" s="126"/>
      <c r="BC34" s="27"/>
      <c r="BD34" s="127"/>
      <c r="BE34" s="126"/>
      <c r="BF34" s="126"/>
      <c r="BG34" s="27"/>
      <c r="BH34" s="127"/>
      <c r="BI34" s="126"/>
      <c r="BJ34" s="126"/>
      <c r="BK34" s="27"/>
      <c r="BL34" s="127"/>
      <c r="BM34" s="126"/>
      <c r="BN34" s="126"/>
      <c r="BO34" s="27"/>
      <c r="BP34" s="127"/>
      <c r="BQ34" s="126"/>
      <c r="BR34" s="126"/>
      <c r="BS34" s="27"/>
      <c r="BT34" s="127"/>
      <c r="BU34" s="126"/>
      <c r="BV34" s="126"/>
      <c r="BW34" s="27"/>
      <c r="BX34" s="127"/>
      <c r="BY34" s="126"/>
      <c r="BZ34" s="126"/>
      <c r="CA34" s="27"/>
      <c r="CB34" s="127"/>
      <c r="CC34" s="126"/>
      <c r="CD34" s="126"/>
      <c r="CE34" s="27"/>
      <c r="CF34" s="127"/>
      <c r="CG34" s="126"/>
      <c r="CH34" s="126"/>
      <c r="CI34" s="27"/>
      <c r="CJ34" s="127"/>
      <c r="CK34" s="126"/>
      <c r="CL34" s="126"/>
      <c r="CM34" s="27"/>
      <c r="CN34" s="127"/>
      <c r="CO34" s="126"/>
      <c r="CP34" s="126"/>
      <c r="CQ34" s="27"/>
      <c r="CR34" s="127"/>
      <c r="CS34" s="126"/>
      <c r="CT34" s="126"/>
      <c r="CU34" s="27"/>
      <c r="CV34" s="127"/>
      <c r="CW34" s="126"/>
      <c r="CX34" s="126"/>
      <c r="CY34" s="27"/>
      <c r="CZ34" s="127"/>
      <c r="DA34" s="126"/>
      <c r="DB34" s="126"/>
      <c r="DC34" s="27"/>
      <c r="DD34" s="127"/>
      <c r="DE34" s="126"/>
      <c r="DF34" s="126"/>
      <c r="DG34" s="27"/>
      <c r="DH34" s="127"/>
      <c r="DI34" s="126"/>
      <c r="DJ34" s="126"/>
      <c r="DK34" s="27"/>
      <c r="DL34" s="127"/>
      <c r="DM34" s="126"/>
      <c r="DN34" s="126"/>
      <c r="DO34" s="27"/>
      <c r="DP34" s="127"/>
      <c r="DQ34" s="126"/>
      <c r="DR34" s="126"/>
      <c r="DS34" s="27"/>
      <c r="DT34" s="127"/>
      <c r="DU34" s="126"/>
      <c r="DV34" s="126"/>
      <c r="DW34" s="27"/>
      <c r="DX34" s="127"/>
      <c r="DY34" s="126"/>
      <c r="DZ34" s="126"/>
      <c r="EA34" s="27"/>
      <c r="EB34" s="127"/>
      <c r="EC34" s="126"/>
      <c r="ED34" s="126"/>
      <c r="EE34" s="27"/>
      <c r="EF34" s="127"/>
      <c r="EG34" s="126"/>
      <c r="EH34" s="126"/>
      <c r="EI34" s="27"/>
      <c r="EJ34" s="127"/>
      <c r="EK34" s="126"/>
      <c r="EL34" s="126"/>
      <c r="EM34" s="27"/>
      <c r="EN34" s="127"/>
      <c r="EO34" s="126"/>
      <c r="EP34" s="126"/>
      <c r="EQ34" s="27"/>
      <c r="ER34" s="127"/>
      <c r="ES34" s="126"/>
      <c r="ET34" s="126"/>
      <c r="EU34" s="27"/>
      <c r="EV34" s="127"/>
      <c r="EW34" s="126"/>
      <c r="EX34" s="126"/>
      <c r="EY34" s="27"/>
      <c r="EZ34" s="127"/>
      <c r="FA34" s="126"/>
      <c r="FB34" s="126"/>
      <c r="FC34" s="27"/>
      <c r="FD34" s="127"/>
      <c r="FE34" s="126"/>
      <c r="FF34" s="126"/>
      <c r="FG34" s="27"/>
      <c r="FH34" s="127"/>
      <c r="FI34" s="126"/>
      <c r="FJ34" s="126"/>
      <c r="FK34" s="27"/>
      <c r="FL34" s="127"/>
      <c r="FM34" s="126"/>
      <c r="FN34" s="126"/>
      <c r="FO34" s="27"/>
      <c r="FP34" s="127"/>
      <c r="FQ34" s="126"/>
      <c r="FR34" s="126"/>
      <c r="FS34" s="27"/>
      <c r="FT34" s="127"/>
      <c r="FU34" s="126"/>
      <c r="FV34" s="126"/>
      <c r="FW34" s="27"/>
      <c r="FX34" s="127"/>
      <c r="FY34" s="126"/>
      <c r="FZ34" s="126"/>
      <c r="GA34" s="27"/>
      <c r="GB34" s="127"/>
      <c r="GC34" s="126"/>
      <c r="GD34" s="126"/>
      <c r="GE34" s="27"/>
      <c r="GF34" s="127"/>
      <c r="GG34" s="126"/>
      <c r="GH34" s="126"/>
      <c r="GI34" s="27"/>
      <c r="GJ34" s="127"/>
      <c r="GK34" s="126"/>
      <c r="GL34" s="126"/>
      <c r="GM34" s="27"/>
      <c r="GN34" s="127"/>
      <c r="GO34" s="126"/>
      <c r="GP34" s="126"/>
      <c r="GQ34" s="27"/>
      <c r="GR34" s="127"/>
      <c r="GS34" s="126"/>
      <c r="GT34" s="126"/>
      <c r="GU34" s="27"/>
      <c r="GV34" s="127"/>
      <c r="GW34" s="126"/>
      <c r="GX34" s="126"/>
      <c r="GY34" s="27"/>
      <c r="GZ34" s="127"/>
      <c r="HA34" s="126"/>
      <c r="HB34" s="126"/>
      <c r="HC34" s="27"/>
      <c r="HD34" s="127"/>
      <c r="HE34" s="126"/>
      <c r="HF34" s="126"/>
      <c r="HG34" s="27"/>
      <c r="HH34" s="127"/>
      <c r="HI34" s="126"/>
      <c r="HJ34" s="126"/>
      <c r="HK34" s="27"/>
      <c r="HL34" s="127"/>
      <c r="HM34" s="126"/>
      <c r="HN34" s="126"/>
      <c r="HO34" s="27"/>
      <c r="HP34" s="127"/>
      <c r="HQ34" s="126"/>
      <c r="HR34" s="126"/>
      <c r="HS34" s="27"/>
      <c r="HT34" s="127"/>
      <c r="HU34" s="126"/>
      <c r="HV34" s="126"/>
      <c r="HW34" s="27"/>
      <c r="HX34" s="127"/>
      <c r="HY34" s="126"/>
      <c r="HZ34" s="126"/>
      <c r="IA34" s="27"/>
      <c r="IB34" s="127"/>
      <c r="IC34" s="126"/>
      <c r="ID34" s="126"/>
      <c r="IE34" s="27"/>
      <c r="IF34" s="127"/>
      <c r="IG34" s="126"/>
      <c r="IH34" s="126"/>
      <c r="II34" s="27"/>
    </row>
    <row r="35" spans="1:243" s="118" customFormat="1">
      <c r="A35" s="113" t="s">
        <v>40</v>
      </c>
      <c r="B35" s="2"/>
      <c r="C35" s="2"/>
      <c r="D35" s="2"/>
    </row>
    <row r="36" spans="1:243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3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3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3" s="118" customFormat="1">
      <c r="A39" s="123" t="s">
        <v>44</v>
      </c>
      <c r="B39" s="124">
        <v>0</v>
      </c>
      <c r="C39" s="124">
        <v>0</v>
      </c>
      <c r="D39" s="26">
        <v>0</v>
      </c>
      <c r="E39" s="126"/>
      <c r="F39" s="126"/>
      <c r="G39" s="27"/>
      <c r="H39" s="127"/>
      <c r="I39" s="126"/>
      <c r="J39" s="126"/>
      <c r="K39" s="27"/>
      <c r="L39" s="127"/>
      <c r="M39" s="126"/>
      <c r="N39" s="126"/>
      <c r="O39" s="27"/>
      <c r="P39" s="127"/>
      <c r="Q39" s="126"/>
      <c r="R39" s="126"/>
      <c r="S39" s="27"/>
      <c r="T39" s="127"/>
      <c r="U39" s="126"/>
      <c r="V39" s="126"/>
      <c r="W39" s="27"/>
      <c r="X39" s="127"/>
      <c r="Y39" s="126"/>
      <c r="Z39" s="126"/>
      <c r="AA39" s="27"/>
      <c r="AB39" s="127"/>
      <c r="AC39" s="126"/>
      <c r="AD39" s="126"/>
      <c r="AE39" s="27"/>
      <c r="AF39" s="127"/>
      <c r="AG39" s="126"/>
      <c r="AH39" s="126"/>
      <c r="AI39" s="27"/>
      <c r="AJ39" s="127"/>
      <c r="AK39" s="126"/>
      <c r="AL39" s="126"/>
      <c r="AM39" s="27"/>
      <c r="AN39" s="127"/>
      <c r="AO39" s="126"/>
      <c r="AP39" s="126"/>
      <c r="AQ39" s="27"/>
      <c r="AR39" s="127"/>
      <c r="AS39" s="126"/>
      <c r="AT39" s="126"/>
      <c r="AU39" s="27"/>
      <c r="AV39" s="127"/>
      <c r="AW39" s="126"/>
      <c r="AX39" s="126"/>
      <c r="AY39" s="27"/>
      <c r="AZ39" s="127"/>
      <c r="BA39" s="126"/>
      <c r="BB39" s="126"/>
      <c r="BC39" s="27"/>
      <c r="BD39" s="127"/>
      <c r="BE39" s="126"/>
      <c r="BF39" s="126"/>
      <c r="BG39" s="27"/>
      <c r="BH39" s="127"/>
      <c r="BI39" s="126"/>
      <c r="BJ39" s="126"/>
      <c r="BK39" s="27"/>
      <c r="BL39" s="127"/>
      <c r="BM39" s="126"/>
      <c r="BN39" s="126"/>
      <c r="BO39" s="27"/>
      <c r="BP39" s="127"/>
      <c r="BQ39" s="126"/>
      <c r="BR39" s="126"/>
      <c r="BS39" s="27"/>
      <c r="BT39" s="127"/>
      <c r="BU39" s="126"/>
      <c r="BV39" s="126"/>
      <c r="BW39" s="27"/>
      <c r="BX39" s="127"/>
      <c r="BY39" s="126"/>
      <c r="BZ39" s="126"/>
      <c r="CA39" s="27"/>
      <c r="CB39" s="127"/>
      <c r="CC39" s="126"/>
      <c r="CD39" s="126"/>
      <c r="CE39" s="27"/>
      <c r="CF39" s="127"/>
      <c r="CG39" s="126"/>
      <c r="CH39" s="126"/>
      <c r="CI39" s="27"/>
      <c r="CJ39" s="127"/>
      <c r="CK39" s="126"/>
      <c r="CL39" s="126"/>
      <c r="CM39" s="27"/>
      <c r="CN39" s="127"/>
      <c r="CO39" s="126"/>
      <c r="CP39" s="126"/>
      <c r="CQ39" s="27"/>
      <c r="CR39" s="127"/>
      <c r="CS39" s="126"/>
      <c r="CT39" s="126"/>
      <c r="CU39" s="27"/>
      <c r="CV39" s="127"/>
      <c r="CW39" s="126"/>
      <c r="CX39" s="126"/>
      <c r="CY39" s="27"/>
      <c r="CZ39" s="127"/>
      <c r="DA39" s="126"/>
      <c r="DB39" s="126"/>
      <c r="DC39" s="27"/>
      <c r="DD39" s="127"/>
      <c r="DE39" s="126"/>
      <c r="DF39" s="126"/>
      <c r="DG39" s="27"/>
      <c r="DH39" s="127"/>
      <c r="DI39" s="126"/>
      <c r="DJ39" s="126"/>
      <c r="DK39" s="27"/>
      <c r="DL39" s="127"/>
      <c r="DM39" s="126"/>
      <c r="DN39" s="126"/>
      <c r="DO39" s="27"/>
      <c r="DP39" s="127"/>
      <c r="DQ39" s="126"/>
      <c r="DR39" s="126"/>
      <c r="DS39" s="27"/>
      <c r="DT39" s="127"/>
      <c r="DU39" s="126"/>
      <c r="DV39" s="126"/>
      <c r="DW39" s="27"/>
      <c r="DX39" s="127"/>
      <c r="DY39" s="126"/>
      <c r="DZ39" s="126"/>
      <c r="EA39" s="27"/>
      <c r="EB39" s="127"/>
      <c r="EC39" s="126"/>
      <c r="ED39" s="126"/>
      <c r="EE39" s="27"/>
      <c r="EF39" s="127"/>
      <c r="EG39" s="126"/>
      <c r="EH39" s="126"/>
      <c r="EI39" s="27"/>
      <c r="EJ39" s="127"/>
      <c r="EK39" s="126"/>
      <c r="EL39" s="126"/>
      <c r="EM39" s="27"/>
      <c r="EN39" s="127"/>
      <c r="EO39" s="126"/>
      <c r="EP39" s="126"/>
      <c r="EQ39" s="27"/>
      <c r="ER39" s="127"/>
      <c r="ES39" s="126"/>
      <c r="ET39" s="126"/>
      <c r="EU39" s="27"/>
      <c r="EV39" s="127"/>
      <c r="EW39" s="126"/>
      <c r="EX39" s="126"/>
      <c r="EY39" s="27"/>
      <c r="EZ39" s="127"/>
      <c r="FA39" s="126"/>
      <c r="FB39" s="126"/>
      <c r="FC39" s="27"/>
      <c r="FD39" s="127"/>
      <c r="FE39" s="126"/>
      <c r="FF39" s="126"/>
      <c r="FG39" s="27"/>
      <c r="FH39" s="127"/>
      <c r="FI39" s="126"/>
      <c r="FJ39" s="126"/>
      <c r="FK39" s="27"/>
      <c r="FL39" s="127"/>
      <c r="FM39" s="126"/>
      <c r="FN39" s="126"/>
      <c r="FO39" s="27"/>
      <c r="FP39" s="127"/>
      <c r="FQ39" s="126"/>
      <c r="FR39" s="126"/>
      <c r="FS39" s="27"/>
      <c r="FT39" s="127"/>
      <c r="FU39" s="126"/>
      <c r="FV39" s="126"/>
      <c r="FW39" s="27"/>
      <c r="FX39" s="127"/>
      <c r="FY39" s="126"/>
      <c r="FZ39" s="126"/>
      <c r="GA39" s="27"/>
      <c r="GB39" s="127"/>
      <c r="GC39" s="126"/>
      <c r="GD39" s="126"/>
      <c r="GE39" s="27"/>
      <c r="GF39" s="127"/>
      <c r="GG39" s="126"/>
      <c r="GH39" s="126"/>
      <c r="GI39" s="27"/>
      <c r="GJ39" s="127"/>
      <c r="GK39" s="126"/>
      <c r="GL39" s="126"/>
      <c r="GM39" s="27"/>
      <c r="GN39" s="127"/>
      <c r="GO39" s="126"/>
      <c r="GP39" s="126"/>
      <c r="GQ39" s="27"/>
      <c r="GR39" s="127"/>
      <c r="GS39" s="126"/>
      <c r="GT39" s="126"/>
      <c r="GU39" s="27"/>
      <c r="GV39" s="127"/>
      <c r="GW39" s="126"/>
      <c r="GX39" s="126"/>
      <c r="GY39" s="27"/>
      <c r="GZ39" s="127"/>
      <c r="HA39" s="126"/>
      <c r="HB39" s="126"/>
      <c r="HC39" s="27"/>
      <c r="HD39" s="127"/>
      <c r="HE39" s="126"/>
      <c r="HF39" s="126"/>
      <c r="HG39" s="27"/>
      <c r="HH39" s="127"/>
      <c r="HI39" s="126"/>
      <c r="HJ39" s="126"/>
      <c r="HK39" s="27"/>
      <c r="HL39" s="127"/>
      <c r="HM39" s="126"/>
      <c r="HN39" s="126"/>
      <c r="HO39" s="27"/>
      <c r="HP39" s="127"/>
      <c r="HQ39" s="126"/>
      <c r="HR39" s="126"/>
      <c r="HS39" s="27"/>
      <c r="HT39" s="127"/>
      <c r="HU39" s="126"/>
      <c r="HV39" s="126"/>
      <c r="HW39" s="27"/>
      <c r="HX39" s="127"/>
      <c r="HY39" s="126"/>
      <c r="HZ39" s="126"/>
      <c r="IA39" s="27"/>
      <c r="IB39" s="127"/>
      <c r="IC39" s="126"/>
      <c r="ID39" s="126"/>
      <c r="IE39" s="27"/>
      <c r="IF39" s="127"/>
      <c r="IG39" s="126"/>
      <c r="IH39" s="126"/>
      <c r="II39" s="27"/>
    </row>
    <row r="40" spans="1:243" s="118" customFormat="1">
      <c r="A40" s="128" t="s">
        <v>45</v>
      </c>
      <c r="B40" s="129">
        <v>104.48481033759938</v>
      </c>
      <c r="C40" s="129">
        <v>0.06</v>
      </c>
      <c r="D40" s="28">
        <v>7.0045429301935358E-2</v>
      </c>
      <c r="E40" s="126"/>
      <c r="F40" s="127"/>
      <c r="G40" s="126"/>
      <c r="H40" s="126"/>
      <c r="I40" s="126"/>
      <c r="J40" s="127"/>
      <c r="K40" s="126"/>
      <c r="L40" s="126"/>
      <c r="M40" s="126"/>
      <c r="N40" s="127"/>
      <c r="O40" s="126"/>
      <c r="P40" s="126"/>
      <c r="Q40" s="126"/>
      <c r="R40" s="127"/>
      <c r="S40" s="126"/>
      <c r="T40" s="126"/>
      <c r="U40" s="126"/>
      <c r="V40" s="127"/>
      <c r="W40" s="126"/>
      <c r="X40" s="126"/>
      <c r="Y40" s="126"/>
      <c r="Z40" s="127"/>
      <c r="AA40" s="126"/>
      <c r="AB40" s="126"/>
      <c r="AC40" s="126"/>
      <c r="AD40" s="127"/>
      <c r="AE40" s="126"/>
      <c r="AF40" s="126"/>
      <c r="AG40" s="126"/>
      <c r="AH40" s="127"/>
      <c r="AI40" s="126"/>
      <c r="AJ40" s="126"/>
      <c r="AK40" s="126"/>
      <c r="AL40" s="127"/>
      <c r="AM40" s="126"/>
      <c r="AN40" s="126"/>
      <c r="AO40" s="126"/>
      <c r="AP40" s="127"/>
      <c r="AQ40" s="126"/>
      <c r="AR40" s="126"/>
      <c r="AS40" s="126"/>
      <c r="AT40" s="127"/>
      <c r="AU40" s="126"/>
      <c r="AV40" s="126"/>
      <c r="AW40" s="126"/>
      <c r="AX40" s="127"/>
      <c r="AY40" s="126"/>
      <c r="AZ40" s="126"/>
      <c r="BA40" s="126"/>
      <c r="BB40" s="127"/>
      <c r="BC40" s="126"/>
      <c r="BD40" s="126"/>
      <c r="BE40" s="126"/>
      <c r="BF40" s="127"/>
      <c r="BG40" s="126"/>
      <c r="BH40" s="126"/>
      <c r="BI40" s="126"/>
      <c r="BJ40" s="127"/>
      <c r="BK40" s="126"/>
      <c r="BL40" s="126"/>
      <c r="BM40" s="126"/>
      <c r="BN40" s="127"/>
      <c r="BO40" s="126"/>
      <c r="BP40" s="126"/>
      <c r="BQ40" s="126"/>
      <c r="BR40" s="127"/>
      <c r="BS40" s="126"/>
      <c r="BT40" s="126"/>
      <c r="BU40" s="126"/>
      <c r="BV40" s="127"/>
      <c r="BW40" s="126"/>
      <c r="BX40" s="126"/>
      <c r="BY40" s="126"/>
      <c r="BZ40" s="127"/>
      <c r="CA40" s="126"/>
      <c r="CB40" s="126"/>
      <c r="CC40" s="126"/>
      <c r="CD40" s="127"/>
      <c r="CE40" s="126"/>
      <c r="CF40" s="126"/>
      <c r="CG40" s="126"/>
      <c r="CH40" s="127"/>
      <c r="CI40" s="126"/>
      <c r="CJ40" s="126"/>
      <c r="CK40" s="126"/>
      <c r="CL40" s="127"/>
      <c r="CM40" s="126"/>
      <c r="CN40" s="126"/>
      <c r="CO40" s="126"/>
      <c r="CP40" s="127"/>
      <c r="CQ40" s="126"/>
      <c r="CR40" s="126"/>
      <c r="CS40" s="126"/>
      <c r="CT40" s="127"/>
      <c r="CU40" s="126"/>
      <c r="CV40" s="126"/>
      <c r="CW40" s="126"/>
      <c r="CX40" s="127"/>
      <c r="CY40" s="126"/>
      <c r="CZ40" s="126"/>
      <c r="DA40" s="126"/>
      <c r="DB40" s="127"/>
      <c r="DC40" s="126"/>
      <c r="DD40" s="126"/>
      <c r="DE40" s="126"/>
      <c r="DF40" s="127"/>
      <c r="DG40" s="126"/>
      <c r="DH40" s="126"/>
      <c r="DI40" s="126"/>
      <c r="DJ40" s="127"/>
      <c r="DK40" s="126"/>
      <c r="DL40" s="126"/>
      <c r="DM40" s="126"/>
      <c r="DN40" s="127"/>
      <c r="DO40" s="126"/>
      <c r="DP40" s="126"/>
      <c r="DQ40" s="126"/>
      <c r="DR40" s="127"/>
      <c r="DS40" s="126"/>
      <c r="DT40" s="126"/>
      <c r="DU40" s="126"/>
      <c r="DV40" s="127"/>
      <c r="DW40" s="126"/>
      <c r="DX40" s="126"/>
      <c r="DY40" s="126"/>
      <c r="DZ40" s="127"/>
      <c r="EA40" s="126"/>
      <c r="EB40" s="126"/>
      <c r="EC40" s="126"/>
      <c r="ED40" s="127"/>
      <c r="EE40" s="126"/>
      <c r="EF40" s="126"/>
      <c r="EG40" s="126"/>
      <c r="EH40" s="127"/>
      <c r="EI40" s="126"/>
      <c r="EJ40" s="126"/>
      <c r="EK40" s="126"/>
      <c r="EL40" s="127"/>
      <c r="EM40" s="126"/>
      <c r="EN40" s="126"/>
      <c r="EO40" s="126"/>
      <c r="EP40" s="127"/>
      <c r="EQ40" s="126"/>
      <c r="ER40" s="126"/>
      <c r="ES40" s="126"/>
      <c r="ET40" s="127"/>
      <c r="EU40" s="126"/>
      <c r="EV40" s="126"/>
      <c r="EW40" s="126"/>
      <c r="EX40" s="127"/>
      <c r="EY40" s="126"/>
      <c r="EZ40" s="126"/>
      <c r="FA40" s="126"/>
      <c r="FB40" s="127"/>
      <c r="FC40" s="126"/>
      <c r="FD40" s="126"/>
      <c r="FE40" s="126"/>
      <c r="FF40" s="127"/>
      <c r="FG40" s="126"/>
      <c r="FH40" s="126"/>
      <c r="FI40" s="126"/>
      <c r="FJ40" s="127"/>
      <c r="FK40" s="126"/>
      <c r="FL40" s="126"/>
      <c r="FM40" s="126"/>
      <c r="FN40" s="127"/>
      <c r="FO40" s="126"/>
      <c r="FP40" s="126"/>
      <c r="FQ40" s="126"/>
      <c r="FR40" s="127"/>
      <c r="FS40" s="126"/>
      <c r="FT40" s="126"/>
      <c r="FU40" s="126"/>
      <c r="FV40" s="127"/>
      <c r="FW40" s="126"/>
      <c r="FX40" s="126"/>
      <c r="FY40" s="126"/>
      <c r="FZ40" s="127"/>
      <c r="GA40" s="126"/>
      <c r="GB40" s="126"/>
      <c r="GC40" s="126"/>
      <c r="GD40" s="127"/>
      <c r="GE40" s="126"/>
      <c r="GF40" s="126"/>
      <c r="GG40" s="126"/>
      <c r="GH40" s="127"/>
      <c r="GI40" s="126"/>
      <c r="GJ40" s="126"/>
      <c r="GK40" s="126"/>
      <c r="GL40" s="127"/>
      <c r="GM40" s="126"/>
      <c r="GN40" s="126"/>
      <c r="GO40" s="126"/>
      <c r="GP40" s="127"/>
      <c r="GQ40" s="126"/>
      <c r="GR40" s="126"/>
      <c r="GS40" s="126"/>
      <c r="GT40" s="127"/>
      <c r="GU40" s="126"/>
      <c r="GV40" s="126"/>
      <c r="GW40" s="126"/>
      <c r="GX40" s="127"/>
      <c r="GY40" s="126"/>
      <c r="GZ40" s="126"/>
      <c r="HA40" s="126"/>
      <c r="HB40" s="127"/>
      <c r="HC40" s="126"/>
      <c r="HD40" s="126"/>
      <c r="HE40" s="126"/>
      <c r="HF40" s="127"/>
      <c r="HG40" s="126"/>
      <c r="HH40" s="126"/>
      <c r="HI40" s="126"/>
      <c r="HJ40" s="127"/>
      <c r="HK40" s="126"/>
      <c r="HL40" s="126"/>
      <c r="HM40" s="126"/>
      <c r="HN40" s="127"/>
      <c r="HO40" s="126"/>
      <c r="HP40" s="126"/>
      <c r="HQ40" s="126"/>
      <c r="HR40" s="127"/>
      <c r="HS40" s="126"/>
      <c r="HT40" s="126"/>
      <c r="HU40" s="126"/>
      <c r="HV40" s="127"/>
      <c r="HW40" s="126"/>
      <c r="HX40" s="126"/>
      <c r="HY40" s="126"/>
      <c r="HZ40" s="127"/>
      <c r="IA40" s="126"/>
      <c r="IB40" s="126"/>
      <c r="IC40" s="126"/>
      <c r="ID40" s="127"/>
      <c r="IE40" s="126"/>
      <c r="IF40" s="126"/>
      <c r="IG40" s="126"/>
    </row>
    <row r="41" spans="1:243" s="125" customFormat="1">
      <c r="A41" s="119" t="s">
        <v>46</v>
      </c>
      <c r="B41" s="120">
        <v>2084.9193546477272</v>
      </c>
      <c r="C41" s="120">
        <v>1.2418</v>
      </c>
      <c r="D41" s="25">
        <v>1.0199308720627402</v>
      </c>
    </row>
    <row r="42" spans="1:243" s="118" customFormat="1">
      <c r="A42" s="113" t="s">
        <v>135</v>
      </c>
      <c r="B42" s="2"/>
      <c r="C42" s="2"/>
      <c r="D42" s="2"/>
    </row>
    <row r="43" spans="1:243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3" s="118" customFormat="1">
      <c r="A44" s="110" t="s">
        <v>220</v>
      </c>
      <c r="B44" s="117">
        <v>0</v>
      </c>
      <c r="C44" s="117">
        <v>0</v>
      </c>
      <c r="D44" s="24">
        <v>0</v>
      </c>
    </row>
    <row r="45" spans="1:243" s="118" customFormat="1">
      <c r="A45" s="123" t="s">
        <v>211</v>
      </c>
      <c r="B45" s="124">
        <v>0</v>
      </c>
      <c r="C45" s="124">
        <v>0</v>
      </c>
      <c r="D45" s="26">
        <v>0</v>
      </c>
      <c r="E45" s="126"/>
      <c r="F45" s="126"/>
      <c r="G45" s="27"/>
      <c r="H45" s="127"/>
      <c r="I45" s="126"/>
      <c r="J45" s="126"/>
      <c r="K45" s="27"/>
      <c r="L45" s="127"/>
      <c r="M45" s="126"/>
      <c r="N45" s="126"/>
      <c r="O45" s="27"/>
      <c r="P45" s="127"/>
      <c r="Q45" s="126"/>
      <c r="R45" s="126"/>
      <c r="S45" s="27"/>
      <c r="T45" s="127"/>
      <c r="U45" s="126"/>
      <c r="V45" s="126"/>
      <c r="W45" s="27"/>
      <c r="X45" s="127"/>
      <c r="Y45" s="126"/>
      <c r="Z45" s="126"/>
      <c r="AA45" s="27"/>
      <c r="AB45" s="127"/>
      <c r="AC45" s="126"/>
      <c r="AD45" s="126"/>
      <c r="AE45" s="27"/>
      <c r="AF45" s="127"/>
      <c r="AG45" s="126"/>
      <c r="AH45" s="126"/>
      <c r="AI45" s="27"/>
      <c r="AJ45" s="127"/>
      <c r="AK45" s="126"/>
      <c r="AL45" s="126"/>
      <c r="AM45" s="27"/>
      <c r="AN45" s="127"/>
      <c r="AO45" s="126"/>
      <c r="AP45" s="126"/>
      <c r="AQ45" s="27"/>
      <c r="AR45" s="127"/>
      <c r="AS45" s="126"/>
      <c r="AT45" s="126"/>
      <c r="AU45" s="27"/>
      <c r="AV45" s="127"/>
      <c r="AW45" s="126"/>
      <c r="AX45" s="126"/>
      <c r="AY45" s="27"/>
      <c r="AZ45" s="127"/>
      <c r="BA45" s="126"/>
      <c r="BB45" s="126"/>
      <c r="BC45" s="27"/>
      <c r="BD45" s="127"/>
      <c r="BE45" s="126"/>
      <c r="BF45" s="126"/>
      <c r="BG45" s="27"/>
      <c r="BH45" s="127"/>
      <c r="BI45" s="126"/>
      <c r="BJ45" s="126"/>
      <c r="BK45" s="27"/>
      <c r="BL45" s="127"/>
      <c r="BM45" s="126"/>
      <c r="BN45" s="126"/>
      <c r="BO45" s="27"/>
      <c r="BP45" s="127"/>
      <c r="BQ45" s="126"/>
      <c r="BR45" s="126"/>
      <c r="BS45" s="27"/>
      <c r="BT45" s="127"/>
      <c r="BU45" s="126"/>
      <c r="BV45" s="126"/>
      <c r="BW45" s="27"/>
      <c r="BX45" s="127"/>
      <c r="BY45" s="126"/>
      <c r="BZ45" s="126"/>
      <c r="CA45" s="27"/>
      <c r="CB45" s="127"/>
      <c r="CC45" s="126"/>
      <c r="CD45" s="126"/>
      <c r="CE45" s="27"/>
      <c r="CF45" s="127"/>
      <c r="CG45" s="126"/>
      <c r="CH45" s="126"/>
      <c r="CI45" s="27"/>
      <c r="CJ45" s="127"/>
      <c r="CK45" s="126"/>
      <c r="CL45" s="126"/>
      <c r="CM45" s="27"/>
      <c r="CN45" s="127"/>
      <c r="CO45" s="126"/>
      <c r="CP45" s="126"/>
      <c r="CQ45" s="27"/>
      <c r="CR45" s="127"/>
      <c r="CS45" s="126"/>
      <c r="CT45" s="126"/>
      <c r="CU45" s="27"/>
      <c r="CV45" s="127"/>
      <c r="CW45" s="126"/>
      <c r="CX45" s="126"/>
      <c r="CY45" s="27"/>
      <c r="CZ45" s="127"/>
      <c r="DA45" s="126"/>
      <c r="DB45" s="126"/>
      <c r="DC45" s="27"/>
      <c r="DD45" s="127"/>
      <c r="DE45" s="126"/>
      <c r="DF45" s="126"/>
      <c r="DG45" s="27"/>
      <c r="DH45" s="127"/>
      <c r="DI45" s="126"/>
      <c r="DJ45" s="126"/>
      <c r="DK45" s="27"/>
      <c r="DL45" s="127"/>
      <c r="DM45" s="126"/>
      <c r="DN45" s="126"/>
      <c r="DO45" s="27"/>
      <c r="DP45" s="127"/>
      <c r="DQ45" s="126"/>
      <c r="DR45" s="126"/>
      <c r="DS45" s="27"/>
      <c r="DT45" s="127"/>
      <c r="DU45" s="126"/>
      <c r="DV45" s="126"/>
      <c r="DW45" s="27"/>
      <c r="DX45" s="127"/>
      <c r="DY45" s="126"/>
      <c r="DZ45" s="126"/>
      <c r="EA45" s="27"/>
      <c r="EB45" s="127"/>
      <c r="EC45" s="126"/>
      <c r="ED45" s="126"/>
      <c r="EE45" s="27"/>
      <c r="EF45" s="127"/>
      <c r="EG45" s="126"/>
      <c r="EH45" s="126"/>
      <c r="EI45" s="27"/>
      <c r="EJ45" s="127"/>
      <c r="EK45" s="126"/>
      <c r="EL45" s="126"/>
      <c r="EM45" s="27"/>
      <c r="EN45" s="127"/>
      <c r="EO45" s="126"/>
      <c r="EP45" s="126"/>
      <c r="EQ45" s="27"/>
      <c r="ER45" s="127"/>
      <c r="ES45" s="126"/>
      <c r="ET45" s="126"/>
      <c r="EU45" s="27"/>
      <c r="EV45" s="127"/>
      <c r="EW45" s="126"/>
      <c r="EX45" s="126"/>
      <c r="EY45" s="27"/>
      <c r="EZ45" s="127"/>
      <c r="FA45" s="126"/>
      <c r="FB45" s="126"/>
      <c r="FC45" s="27"/>
      <c r="FD45" s="127"/>
      <c r="FE45" s="126"/>
      <c r="FF45" s="126"/>
      <c r="FG45" s="27"/>
      <c r="FH45" s="127"/>
      <c r="FI45" s="126"/>
      <c r="FJ45" s="126"/>
      <c r="FK45" s="27"/>
      <c r="FL45" s="127"/>
      <c r="FM45" s="126"/>
      <c r="FN45" s="126"/>
      <c r="FO45" s="27"/>
      <c r="FP45" s="127"/>
      <c r="FQ45" s="126"/>
      <c r="FR45" s="126"/>
      <c r="FS45" s="27"/>
      <c r="FT45" s="127"/>
      <c r="FU45" s="126"/>
      <c r="FV45" s="126"/>
      <c r="FW45" s="27"/>
      <c r="FX45" s="127"/>
      <c r="FY45" s="126"/>
      <c r="FZ45" s="126"/>
      <c r="GA45" s="27"/>
      <c r="GB45" s="127"/>
      <c r="GC45" s="126"/>
      <c r="GD45" s="126"/>
      <c r="GE45" s="27"/>
      <c r="GF45" s="127"/>
      <c r="GG45" s="126"/>
      <c r="GH45" s="126"/>
      <c r="GI45" s="27"/>
      <c r="GJ45" s="127"/>
      <c r="GK45" s="126"/>
      <c r="GL45" s="126"/>
      <c r="GM45" s="27"/>
      <c r="GN45" s="127"/>
      <c r="GO45" s="126"/>
      <c r="GP45" s="126"/>
      <c r="GQ45" s="27"/>
      <c r="GR45" s="127"/>
      <c r="GS45" s="126"/>
      <c r="GT45" s="126"/>
      <c r="GU45" s="27"/>
      <c r="GV45" s="127"/>
      <c r="GW45" s="126"/>
      <c r="GX45" s="126"/>
      <c r="GY45" s="27"/>
      <c r="GZ45" s="127"/>
      <c r="HA45" s="126"/>
      <c r="HB45" s="126"/>
      <c r="HC45" s="27"/>
      <c r="HD45" s="127"/>
      <c r="HE45" s="126"/>
      <c r="HF45" s="126"/>
      <c r="HG45" s="27"/>
      <c r="HH45" s="127"/>
      <c r="HI45" s="126"/>
      <c r="HJ45" s="126"/>
      <c r="HK45" s="27"/>
      <c r="HL45" s="127"/>
      <c r="HM45" s="126"/>
      <c r="HN45" s="126"/>
      <c r="HO45" s="27"/>
      <c r="HP45" s="127"/>
      <c r="HQ45" s="126"/>
      <c r="HR45" s="126"/>
      <c r="HS45" s="27"/>
      <c r="HT45" s="127"/>
      <c r="HU45" s="126"/>
      <c r="HV45" s="126"/>
      <c r="HW45" s="27"/>
      <c r="HX45" s="127"/>
      <c r="HY45" s="126"/>
      <c r="HZ45" s="126"/>
      <c r="IA45" s="27"/>
      <c r="IB45" s="127"/>
      <c r="IC45" s="126"/>
      <c r="ID45" s="126"/>
      <c r="IE45" s="27"/>
      <c r="IF45" s="127"/>
      <c r="IG45" s="126"/>
      <c r="IH45" s="126"/>
      <c r="II45" s="27"/>
    </row>
    <row r="46" spans="1:243" s="19" customFormat="1" ht="13.5" thickBot="1">
      <c r="A46" s="130" t="s">
        <v>194</v>
      </c>
      <c r="B46" s="131">
        <v>2084.9193546477272</v>
      </c>
      <c r="C46" s="131">
        <v>1.2418</v>
      </c>
      <c r="D46" s="132">
        <v>1.0199308720627402</v>
      </c>
    </row>
    <row r="47" spans="1:243">
      <c r="A47" s="133" t="s">
        <v>51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IV46"/>
  <sheetViews>
    <sheetView showGridLines="0" zoomScaleNormal="100" workbookViewId="0">
      <selection sqref="A1:D1"/>
    </sheetView>
  </sheetViews>
  <sheetFormatPr defaultColWidth="13.7109375" defaultRowHeight="12.75"/>
  <cols>
    <col min="1" max="1" width="49.85546875" style="41" customWidth="1"/>
    <col min="2" max="3" width="13.7109375" style="41" customWidth="1"/>
    <col min="4" max="4" width="9.42578125" style="41" customWidth="1"/>
    <col min="5" max="254" width="12.5703125" style="41" customWidth="1"/>
    <col min="255" max="255" width="49.85546875" style="41" customWidth="1"/>
    <col min="256" max="256" width="13.7109375" style="41"/>
    <col min="257" max="257" width="49.85546875" style="41" customWidth="1"/>
    <col min="258" max="259" width="13.7109375" style="41"/>
    <col min="260" max="260" width="9.42578125" style="41" customWidth="1"/>
    <col min="261" max="510" width="12.5703125" style="41" customWidth="1"/>
    <col min="511" max="511" width="49.85546875" style="41" customWidth="1"/>
    <col min="512" max="512" width="13.7109375" style="41"/>
    <col min="513" max="513" width="49.85546875" style="41" customWidth="1"/>
    <col min="514" max="515" width="13.7109375" style="41"/>
    <col min="516" max="516" width="9.42578125" style="41" customWidth="1"/>
    <col min="517" max="766" width="12.5703125" style="41" customWidth="1"/>
    <col min="767" max="767" width="49.85546875" style="41" customWidth="1"/>
    <col min="768" max="768" width="13.7109375" style="41"/>
    <col min="769" max="769" width="49.85546875" style="41" customWidth="1"/>
    <col min="770" max="771" width="13.7109375" style="41"/>
    <col min="772" max="772" width="9.42578125" style="41" customWidth="1"/>
    <col min="773" max="1022" width="12.5703125" style="41" customWidth="1"/>
    <col min="1023" max="1023" width="49.85546875" style="41" customWidth="1"/>
    <col min="1024" max="1024" width="13.7109375" style="41"/>
    <col min="1025" max="1025" width="49.85546875" style="41" customWidth="1"/>
    <col min="1026" max="1027" width="13.7109375" style="41"/>
    <col min="1028" max="1028" width="9.42578125" style="41" customWidth="1"/>
    <col min="1029" max="1278" width="12.5703125" style="41" customWidth="1"/>
    <col min="1279" max="1279" width="49.85546875" style="41" customWidth="1"/>
    <col min="1280" max="1280" width="13.7109375" style="41"/>
    <col min="1281" max="1281" width="49.85546875" style="41" customWidth="1"/>
    <col min="1282" max="1283" width="13.7109375" style="41"/>
    <col min="1284" max="1284" width="9.42578125" style="41" customWidth="1"/>
    <col min="1285" max="1534" width="12.5703125" style="41" customWidth="1"/>
    <col min="1535" max="1535" width="49.85546875" style="41" customWidth="1"/>
    <col min="1536" max="1536" width="13.7109375" style="41"/>
    <col min="1537" max="1537" width="49.85546875" style="41" customWidth="1"/>
    <col min="1538" max="1539" width="13.7109375" style="41"/>
    <col min="1540" max="1540" width="9.42578125" style="41" customWidth="1"/>
    <col min="1541" max="1790" width="12.5703125" style="41" customWidth="1"/>
    <col min="1791" max="1791" width="49.85546875" style="41" customWidth="1"/>
    <col min="1792" max="1792" width="13.7109375" style="41"/>
    <col min="1793" max="1793" width="49.85546875" style="41" customWidth="1"/>
    <col min="1794" max="1795" width="13.7109375" style="41"/>
    <col min="1796" max="1796" width="9.42578125" style="41" customWidth="1"/>
    <col min="1797" max="2046" width="12.5703125" style="41" customWidth="1"/>
    <col min="2047" max="2047" width="49.85546875" style="41" customWidth="1"/>
    <col min="2048" max="2048" width="13.7109375" style="41"/>
    <col min="2049" max="2049" width="49.85546875" style="41" customWidth="1"/>
    <col min="2050" max="2051" width="13.7109375" style="41"/>
    <col min="2052" max="2052" width="9.42578125" style="41" customWidth="1"/>
    <col min="2053" max="2302" width="12.5703125" style="41" customWidth="1"/>
    <col min="2303" max="2303" width="49.85546875" style="41" customWidth="1"/>
    <col min="2304" max="2304" width="13.7109375" style="41"/>
    <col min="2305" max="2305" width="49.85546875" style="41" customWidth="1"/>
    <col min="2306" max="2307" width="13.7109375" style="41"/>
    <col min="2308" max="2308" width="9.42578125" style="41" customWidth="1"/>
    <col min="2309" max="2558" width="12.5703125" style="41" customWidth="1"/>
    <col min="2559" max="2559" width="49.85546875" style="41" customWidth="1"/>
    <col min="2560" max="2560" width="13.7109375" style="41"/>
    <col min="2561" max="2561" width="49.85546875" style="41" customWidth="1"/>
    <col min="2562" max="2563" width="13.7109375" style="41"/>
    <col min="2564" max="2564" width="9.42578125" style="41" customWidth="1"/>
    <col min="2565" max="2814" width="12.5703125" style="41" customWidth="1"/>
    <col min="2815" max="2815" width="49.85546875" style="41" customWidth="1"/>
    <col min="2816" max="2816" width="13.7109375" style="41"/>
    <col min="2817" max="2817" width="49.85546875" style="41" customWidth="1"/>
    <col min="2818" max="2819" width="13.7109375" style="41"/>
    <col min="2820" max="2820" width="9.42578125" style="41" customWidth="1"/>
    <col min="2821" max="3070" width="12.5703125" style="41" customWidth="1"/>
    <col min="3071" max="3071" width="49.85546875" style="41" customWidth="1"/>
    <col min="3072" max="3072" width="13.7109375" style="41"/>
    <col min="3073" max="3073" width="49.85546875" style="41" customWidth="1"/>
    <col min="3074" max="3075" width="13.7109375" style="41"/>
    <col min="3076" max="3076" width="9.42578125" style="41" customWidth="1"/>
    <col min="3077" max="3326" width="12.5703125" style="41" customWidth="1"/>
    <col min="3327" max="3327" width="49.85546875" style="41" customWidth="1"/>
    <col min="3328" max="3328" width="13.7109375" style="41"/>
    <col min="3329" max="3329" width="49.85546875" style="41" customWidth="1"/>
    <col min="3330" max="3331" width="13.7109375" style="41"/>
    <col min="3332" max="3332" width="9.42578125" style="41" customWidth="1"/>
    <col min="3333" max="3582" width="12.5703125" style="41" customWidth="1"/>
    <col min="3583" max="3583" width="49.85546875" style="41" customWidth="1"/>
    <col min="3584" max="3584" width="13.7109375" style="41"/>
    <col min="3585" max="3585" width="49.85546875" style="41" customWidth="1"/>
    <col min="3586" max="3587" width="13.7109375" style="41"/>
    <col min="3588" max="3588" width="9.42578125" style="41" customWidth="1"/>
    <col min="3589" max="3838" width="12.5703125" style="41" customWidth="1"/>
    <col min="3839" max="3839" width="49.85546875" style="41" customWidth="1"/>
    <col min="3840" max="3840" width="13.7109375" style="41"/>
    <col min="3841" max="3841" width="49.85546875" style="41" customWidth="1"/>
    <col min="3842" max="3843" width="13.7109375" style="41"/>
    <col min="3844" max="3844" width="9.42578125" style="41" customWidth="1"/>
    <col min="3845" max="4094" width="12.5703125" style="41" customWidth="1"/>
    <col min="4095" max="4095" width="49.85546875" style="41" customWidth="1"/>
    <col min="4096" max="4096" width="13.7109375" style="41"/>
    <col min="4097" max="4097" width="49.85546875" style="41" customWidth="1"/>
    <col min="4098" max="4099" width="13.7109375" style="41"/>
    <col min="4100" max="4100" width="9.42578125" style="41" customWidth="1"/>
    <col min="4101" max="4350" width="12.5703125" style="41" customWidth="1"/>
    <col min="4351" max="4351" width="49.85546875" style="41" customWidth="1"/>
    <col min="4352" max="4352" width="13.7109375" style="41"/>
    <col min="4353" max="4353" width="49.85546875" style="41" customWidth="1"/>
    <col min="4354" max="4355" width="13.7109375" style="41"/>
    <col min="4356" max="4356" width="9.42578125" style="41" customWidth="1"/>
    <col min="4357" max="4606" width="12.5703125" style="41" customWidth="1"/>
    <col min="4607" max="4607" width="49.85546875" style="41" customWidth="1"/>
    <col min="4608" max="4608" width="13.7109375" style="41"/>
    <col min="4609" max="4609" width="49.85546875" style="41" customWidth="1"/>
    <col min="4610" max="4611" width="13.7109375" style="41"/>
    <col min="4612" max="4612" width="9.42578125" style="41" customWidth="1"/>
    <col min="4613" max="4862" width="12.5703125" style="41" customWidth="1"/>
    <col min="4863" max="4863" width="49.85546875" style="41" customWidth="1"/>
    <col min="4864" max="4864" width="13.7109375" style="41"/>
    <col min="4865" max="4865" width="49.85546875" style="41" customWidth="1"/>
    <col min="4866" max="4867" width="13.7109375" style="41"/>
    <col min="4868" max="4868" width="9.42578125" style="41" customWidth="1"/>
    <col min="4869" max="5118" width="12.5703125" style="41" customWidth="1"/>
    <col min="5119" max="5119" width="49.85546875" style="41" customWidth="1"/>
    <col min="5120" max="5120" width="13.7109375" style="41"/>
    <col min="5121" max="5121" width="49.85546875" style="41" customWidth="1"/>
    <col min="5122" max="5123" width="13.7109375" style="41"/>
    <col min="5124" max="5124" width="9.42578125" style="41" customWidth="1"/>
    <col min="5125" max="5374" width="12.5703125" style="41" customWidth="1"/>
    <col min="5375" max="5375" width="49.85546875" style="41" customWidth="1"/>
    <col min="5376" max="5376" width="13.7109375" style="41"/>
    <col min="5377" max="5377" width="49.85546875" style="41" customWidth="1"/>
    <col min="5378" max="5379" width="13.7109375" style="41"/>
    <col min="5380" max="5380" width="9.42578125" style="41" customWidth="1"/>
    <col min="5381" max="5630" width="12.5703125" style="41" customWidth="1"/>
    <col min="5631" max="5631" width="49.85546875" style="41" customWidth="1"/>
    <col min="5632" max="5632" width="13.7109375" style="41"/>
    <col min="5633" max="5633" width="49.85546875" style="41" customWidth="1"/>
    <col min="5634" max="5635" width="13.7109375" style="41"/>
    <col min="5636" max="5636" width="9.42578125" style="41" customWidth="1"/>
    <col min="5637" max="5886" width="12.5703125" style="41" customWidth="1"/>
    <col min="5887" max="5887" width="49.85546875" style="41" customWidth="1"/>
    <col min="5888" max="5888" width="13.7109375" style="41"/>
    <col min="5889" max="5889" width="49.85546875" style="41" customWidth="1"/>
    <col min="5890" max="5891" width="13.7109375" style="41"/>
    <col min="5892" max="5892" width="9.42578125" style="41" customWidth="1"/>
    <col min="5893" max="6142" width="12.5703125" style="41" customWidth="1"/>
    <col min="6143" max="6143" width="49.85546875" style="41" customWidth="1"/>
    <col min="6144" max="6144" width="13.7109375" style="41"/>
    <col min="6145" max="6145" width="49.85546875" style="41" customWidth="1"/>
    <col min="6146" max="6147" width="13.7109375" style="41"/>
    <col min="6148" max="6148" width="9.42578125" style="41" customWidth="1"/>
    <col min="6149" max="6398" width="12.5703125" style="41" customWidth="1"/>
    <col min="6399" max="6399" width="49.85546875" style="41" customWidth="1"/>
    <col min="6400" max="6400" width="13.7109375" style="41"/>
    <col min="6401" max="6401" width="49.85546875" style="41" customWidth="1"/>
    <col min="6402" max="6403" width="13.7109375" style="41"/>
    <col min="6404" max="6404" width="9.42578125" style="41" customWidth="1"/>
    <col min="6405" max="6654" width="12.5703125" style="41" customWidth="1"/>
    <col min="6655" max="6655" width="49.85546875" style="41" customWidth="1"/>
    <col min="6656" max="6656" width="13.7109375" style="41"/>
    <col min="6657" max="6657" width="49.85546875" style="41" customWidth="1"/>
    <col min="6658" max="6659" width="13.7109375" style="41"/>
    <col min="6660" max="6660" width="9.42578125" style="41" customWidth="1"/>
    <col min="6661" max="6910" width="12.5703125" style="41" customWidth="1"/>
    <col min="6911" max="6911" width="49.85546875" style="41" customWidth="1"/>
    <col min="6912" max="6912" width="13.7109375" style="41"/>
    <col min="6913" max="6913" width="49.85546875" style="41" customWidth="1"/>
    <col min="6914" max="6915" width="13.7109375" style="41"/>
    <col min="6916" max="6916" width="9.42578125" style="41" customWidth="1"/>
    <col min="6917" max="7166" width="12.5703125" style="41" customWidth="1"/>
    <col min="7167" max="7167" width="49.85546875" style="41" customWidth="1"/>
    <col min="7168" max="7168" width="13.7109375" style="41"/>
    <col min="7169" max="7169" width="49.85546875" style="41" customWidth="1"/>
    <col min="7170" max="7171" width="13.7109375" style="41"/>
    <col min="7172" max="7172" width="9.42578125" style="41" customWidth="1"/>
    <col min="7173" max="7422" width="12.5703125" style="41" customWidth="1"/>
    <col min="7423" max="7423" width="49.85546875" style="41" customWidth="1"/>
    <col min="7424" max="7424" width="13.7109375" style="41"/>
    <col min="7425" max="7425" width="49.85546875" style="41" customWidth="1"/>
    <col min="7426" max="7427" width="13.7109375" style="41"/>
    <col min="7428" max="7428" width="9.42578125" style="41" customWidth="1"/>
    <col min="7429" max="7678" width="12.5703125" style="41" customWidth="1"/>
    <col min="7679" max="7679" width="49.85546875" style="41" customWidth="1"/>
    <col min="7680" max="7680" width="13.7109375" style="41"/>
    <col min="7681" max="7681" width="49.85546875" style="41" customWidth="1"/>
    <col min="7682" max="7683" width="13.7109375" style="41"/>
    <col min="7684" max="7684" width="9.42578125" style="41" customWidth="1"/>
    <col min="7685" max="7934" width="12.5703125" style="41" customWidth="1"/>
    <col min="7935" max="7935" width="49.85546875" style="41" customWidth="1"/>
    <col min="7936" max="7936" width="13.7109375" style="41"/>
    <col min="7937" max="7937" width="49.85546875" style="41" customWidth="1"/>
    <col min="7938" max="7939" width="13.7109375" style="41"/>
    <col min="7940" max="7940" width="9.42578125" style="41" customWidth="1"/>
    <col min="7941" max="8190" width="12.5703125" style="41" customWidth="1"/>
    <col min="8191" max="8191" width="49.85546875" style="41" customWidth="1"/>
    <col min="8192" max="8192" width="13.7109375" style="41"/>
    <col min="8193" max="8193" width="49.85546875" style="41" customWidth="1"/>
    <col min="8194" max="8195" width="13.7109375" style="41"/>
    <col min="8196" max="8196" width="9.42578125" style="41" customWidth="1"/>
    <col min="8197" max="8446" width="12.5703125" style="41" customWidth="1"/>
    <col min="8447" max="8447" width="49.85546875" style="41" customWidth="1"/>
    <col min="8448" max="8448" width="13.7109375" style="41"/>
    <col min="8449" max="8449" width="49.85546875" style="41" customWidth="1"/>
    <col min="8450" max="8451" width="13.7109375" style="41"/>
    <col min="8452" max="8452" width="9.42578125" style="41" customWidth="1"/>
    <col min="8453" max="8702" width="12.5703125" style="41" customWidth="1"/>
    <col min="8703" max="8703" width="49.85546875" style="41" customWidth="1"/>
    <col min="8704" max="8704" width="13.7109375" style="41"/>
    <col min="8705" max="8705" width="49.85546875" style="41" customWidth="1"/>
    <col min="8706" max="8707" width="13.7109375" style="41"/>
    <col min="8708" max="8708" width="9.42578125" style="41" customWidth="1"/>
    <col min="8709" max="8958" width="12.5703125" style="41" customWidth="1"/>
    <col min="8959" max="8959" width="49.85546875" style="41" customWidth="1"/>
    <col min="8960" max="8960" width="13.7109375" style="41"/>
    <col min="8961" max="8961" width="49.85546875" style="41" customWidth="1"/>
    <col min="8962" max="8963" width="13.7109375" style="41"/>
    <col min="8964" max="8964" width="9.42578125" style="41" customWidth="1"/>
    <col min="8965" max="9214" width="12.5703125" style="41" customWidth="1"/>
    <col min="9215" max="9215" width="49.85546875" style="41" customWidth="1"/>
    <col min="9216" max="9216" width="13.7109375" style="41"/>
    <col min="9217" max="9217" width="49.85546875" style="41" customWidth="1"/>
    <col min="9218" max="9219" width="13.7109375" style="41"/>
    <col min="9220" max="9220" width="9.42578125" style="41" customWidth="1"/>
    <col min="9221" max="9470" width="12.5703125" style="41" customWidth="1"/>
    <col min="9471" max="9471" width="49.85546875" style="41" customWidth="1"/>
    <col min="9472" max="9472" width="13.7109375" style="41"/>
    <col min="9473" max="9473" width="49.85546875" style="41" customWidth="1"/>
    <col min="9474" max="9475" width="13.7109375" style="41"/>
    <col min="9476" max="9476" width="9.42578125" style="41" customWidth="1"/>
    <col min="9477" max="9726" width="12.5703125" style="41" customWidth="1"/>
    <col min="9727" max="9727" width="49.85546875" style="41" customWidth="1"/>
    <col min="9728" max="9728" width="13.7109375" style="41"/>
    <col min="9729" max="9729" width="49.85546875" style="41" customWidth="1"/>
    <col min="9730" max="9731" width="13.7109375" style="41"/>
    <col min="9732" max="9732" width="9.42578125" style="41" customWidth="1"/>
    <col min="9733" max="9982" width="12.5703125" style="41" customWidth="1"/>
    <col min="9983" max="9983" width="49.85546875" style="41" customWidth="1"/>
    <col min="9984" max="9984" width="13.7109375" style="41"/>
    <col min="9985" max="9985" width="49.85546875" style="41" customWidth="1"/>
    <col min="9986" max="9987" width="13.7109375" style="41"/>
    <col min="9988" max="9988" width="9.42578125" style="41" customWidth="1"/>
    <col min="9989" max="10238" width="12.5703125" style="41" customWidth="1"/>
    <col min="10239" max="10239" width="49.85546875" style="41" customWidth="1"/>
    <col min="10240" max="10240" width="13.7109375" style="41"/>
    <col min="10241" max="10241" width="49.85546875" style="41" customWidth="1"/>
    <col min="10242" max="10243" width="13.7109375" style="41"/>
    <col min="10244" max="10244" width="9.42578125" style="41" customWidth="1"/>
    <col min="10245" max="10494" width="12.5703125" style="41" customWidth="1"/>
    <col min="10495" max="10495" width="49.85546875" style="41" customWidth="1"/>
    <col min="10496" max="10496" width="13.7109375" style="41"/>
    <col min="10497" max="10497" width="49.85546875" style="41" customWidth="1"/>
    <col min="10498" max="10499" width="13.7109375" style="41"/>
    <col min="10500" max="10500" width="9.42578125" style="41" customWidth="1"/>
    <col min="10501" max="10750" width="12.5703125" style="41" customWidth="1"/>
    <col min="10751" max="10751" width="49.85546875" style="41" customWidth="1"/>
    <col min="10752" max="10752" width="13.7109375" style="41"/>
    <col min="10753" max="10753" width="49.85546875" style="41" customWidth="1"/>
    <col min="10754" max="10755" width="13.7109375" style="41"/>
    <col min="10756" max="10756" width="9.42578125" style="41" customWidth="1"/>
    <col min="10757" max="11006" width="12.5703125" style="41" customWidth="1"/>
    <col min="11007" max="11007" width="49.85546875" style="41" customWidth="1"/>
    <col min="11008" max="11008" width="13.7109375" style="41"/>
    <col min="11009" max="11009" width="49.85546875" style="41" customWidth="1"/>
    <col min="11010" max="11011" width="13.7109375" style="41"/>
    <col min="11012" max="11012" width="9.42578125" style="41" customWidth="1"/>
    <col min="11013" max="11262" width="12.5703125" style="41" customWidth="1"/>
    <col min="11263" max="11263" width="49.85546875" style="41" customWidth="1"/>
    <col min="11264" max="11264" width="13.7109375" style="41"/>
    <col min="11265" max="11265" width="49.85546875" style="41" customWidth="1"/>
    <col min="11266" max="11267" width="13.7109375" style="41"/>
    <col min="11268" max="11268" width="9.42578125" style="41" customWidth="1"/>
    <col min="11269" max="11518" width="12.5703125" style="41" customWidth="1"/>
    <col min="11519" max="11519" width="49.85546875" style="41" customWidth="1"/>
    <col min="11520" max="11520" width="13.7109375" style="41"/>
    <col min="11521" max="11521" width="49.85546875" style="41" customWidth="1"/>
    <col min="11522" max="11523" width="13.7109375" style="41"/>
    <col min="11524" max="11524" width="9.42578125" style="41" customWidth="1"/>
    <col min="11525" max="11774" width="12.5703125" style="41" customWidth="1"/>
    <col min="11775" max="11775" width="49.85546875" style="41" customWidth="1"/>
    <col min="11776" max="11776" width="13.7109375" style="41"/>
    <col min="11777" max="11777" width="49.85546875" style="41" customWidth="1"/>
    <col min="11778" max="11779" width="13.7109375" style="41"/>
    <col min="11780" max="11780" width="9.42578125" style="41" customWidth="1"/>
    <col min="11781" max="12030" width="12.5703125" style="41" customWidth="1"/>
    <col min="12031" max="12031" width="49.85546875" style="41" customWidth="1"/>
    <col min="12032" max="12032" width="13.7109375" style="41"/>
    <col min="12033" max="12033" width="49.85546875" style="41" customWidth="1"/>
    <col min="12034" max="12035" width="13.7109375" style="41"/>
    <col min="12036" max="12036" width="9.42578125" style="41" customWidth="1"/>
    <col min="12037" max="12286" width="12.5703125" style="41" customWidth="1"/>
    <col min="12287" max="12287" width="49.85546875" style="41" customWidth="1"/>
    <col min="12288" max="12288" width="13.7109375" style="41"/>
    <col min="12289" max="12289" width="49.85546875" style="41" customWidth="1"/>
    <col min="12290" max="12291" width="13.7109375" style="41"/>
    <col min="12292" max="12292" width="9.42578125" style="41" customWidth="1"/>
    <col min="12293" max="12542" width="12.5703125" style="41" customWidth="1"/>
    <col min="12543" max="12543" width="49.85546875" style="41" customWidth="1"/>
    <col min="12544" max="12544" width="13.7109375" style="41"/>
    <col min="12545" max="12545" width="49.85546875" style="41" customWidth="1"/>
    <col min="12546" max="12547" width="13.7109375" style="41"/>
    <col min="12548" max="12548" width="9.42578125" style="41" customWidth="1"/>
    <col min="12549" max="12798" width="12.5703125" style="41" customWidth="1"/>
    <col min="12799" max="12799" width="49.85546875" style="41" customWidth="1"/>
    <col min="12800" max="12800" width="13.7109375" style="41"/>
    <col min="12801" max="12801" width="49.85546875" style="41" customWidth="1"/>
    <col min="12802" max="12803" width="13.7109375" style="41"/>
    <col min="12804" max="12804" width="9.42578125" style="41" customWidth="1"/>
    <col min="12805" max="13054" width="12.5703125" style="41" customWidth="1"/>
    <col min="13055" max="13055" width="49.85546875" style="41" customWidth="1"/>
    <col min="13056" max="13056" width="13.7109375" style="41"/>
    <col min="13057" max="13057" width="49.85546875" style="41" customWidth="1"/>
    <col min="13058" max="13059" width="13.7109375" style="41"/>
    <col min="13060" max="13060" width="9.42578125" style="41" customWidth="1"/>
    <col min="13061" max="13310" width="12.5703125" style="41" customWidth="1"/>
    <col min="13311" max="13311" width="49.85546875" style="41" customWidth="1"/>
    <col min="13312" max="13312" width="13.7109375" style="41"/>
    <col min="13313" max="13313" width="49.85546875" style="41" customWidth="1"/>
    <col min="13314" max="13315" width="13.7109375" style="41"/>
    <col min="13316" max="13316" width="9.42578125" style="41" customWidth="1"/>
    <col min="13317" max="13566" width="12.5703125" style="41" customWidth="1"/>
    <col min="13567" max="13567" width="49.85546875" style="41" customWidth="1"/>
    <col min="13568" max="13568" width="13.7109375" style="41"/>
    <col min="13569" max="13569" width="49.85546875" style="41" customWidth="1"/>
    <col min="13570" max="13571" width="13.7109375" style="41"/>
    <col min="13572" max="13572" width="9.42578125" style="41" customWidth="1"/>
    <col min="13573" max="13822" width="12.5703125" style="41" customWidth="1"/>
    <col min="13823" max="13823" width="49.85546875" style="41" customWidth="1"/>
    <col min="13824" max="13824" width="13.7109375" style="41"/>
    <col min="13825" max="13825" width="49.85546875" style="41" customWidth="1"/>
    <col min="13826" max="13827" width="13.7109375" style="41"/>
    <col min="13828" max="13828" width="9.42578125" style="41" customWidth="1"/>
    <col min="13829" max="14078" width="12.5703125" style="41" customWidth="1"/>
    <col min="14079" max="14079" width="49.85546875" style="41" customWidth="1"/>
    <col min="14080" max="14080" width="13.7109375" style="41"/>
    <col min="14081" max="14081" width="49.85546875" style="41" customWidth="1"/>
    <col min="14082" max="14083" width="13.7109375" style="41"/>
    <col min="14084" max="14084" width="9.42578125" style="41" customWidth="1"/>
    <col min="14085" max="14334" width="12.5703125" style="41" customWidth="1"/>
    <col min="14335" max="14335" width="49.85546875" style="41" customWidth="1"/>
    <col min="14336" max="14336" width="13.7109375" style="41"/>
    <col min="14337" max="14337" width="49.85546875" style="41" customWidth="1"/>
    <col min="14338" max="14339" width="13.7109375" style="41"/>
    <col min="14340" max="14340" width="9.42578125" style="41" customWidth="1"/>
    <col min="14341" max="14590" width="12.5703125" style="41" customWidth="1"/>
    <col min="14591" max="14591" width="49.85546875" style="41" customWidth="1"/>
    <col min="14592" max="14592" width="13.7109375" style="41"/>
    <col min="14593" max="14593" width="49.85546875" style="41" customWidth="1"/>
    <col min="14594" max="14595" width="13.7109375" style="41"/>
    <col min="14596" max="14596" width="9.42578125" style="41" customWidth="1"/>
    <col min="14597" max="14846" width="12.5703125" style="41" customWidth="1"/>
    <col min="14847" max="14847" width="49.85546875" style="41" customWidth="1"/>
    <col min="14848" max="14848" width="13.7109375" style="41"/>
    <col min="14849" max="14849" width="49.85546875" style="41" customWidth="1"/>
    <col min="14850" max="14851" width="13.7109375" style="41"/>
    <col min="14852" max="14852" width="9.42578125" style="41" customWidth="1"/>
    <col min="14853" max="15102" width="12.5703125" style="41" customWidth="1"/>
    <col min="15103" max="15103" width="49.85546875" style="41" customWidth="1"/>
    <col min="15104" max="15104" width="13.7109375" style="41"/>
    <col min="15105" max="15105" width="49.85546875" style="41" customWidth="1"/>
    <col min="15106" max="15107" width="13.7109375" style="41"/>
    <col min="15108" max="15108" width="9.42578125" style="41" customWidth="1"/>
    <col min="15109" max="15358" width="12.5703125" style="41" customWidth="1"/>
    <col min="15359" max="15359" width="49.85546875" style="41" customWidth="1"/>
    <col min="15360" max="15360" width="13.7109375" style="41"/>
    <col min="15361" max="15361" width="49.85546875" style="41" customWidth="1"/>
    <col min="15362" max="15363" width="13.7109375" style="41"/>
    <col min="15364" max="15364" width="9.42578125" style="41" customWidth="1"/>
    <col min="15365" max="15614" width="12.5703125" style="41" customWidth="1"/>
    <col min="15615" max="15615" width="49.85546875" style="41" customWidth="1"/>
    <col min="15616" max="15616" width="13.7109375" style="41"/>
    <col min="15617" max="15617" width="49.85546875" style="41" customWidth="1"/>
    <col min="15618" max="15619" width="13.7109375" style="41"/>
    <col min="15620" max="15620" width="9.42578125" style="41" customWidth="1"/>
    <col min="15621" max="15870" width="12.5703125" style="41" customWidth="1"/>
    <col min="15871" max="15871" width="49.85546875" style="41" customWidth="1"/>
    <col min="15872" max="15872" width="13.7109375" style="41"/>
    <col min="15873" max="15873" width="49.85546875" style="41" customWidth="1"/>
    <col min="15874" max="15875" width="13.7109375" style="41"/>
    <col min="15876" max="15876" width="9.42578125" style="41" customWidth="1"/>
    <col min="15877" max="16126" width="12.5703125" style="41" customWidth="1"/>
    <col min="16127" max="16127" width="49.85546875" style="41" customWidth="1"/>
    <col min="16128" max="16128" width="13.7109375" style="41"/>
    <col min="16129" max="16129" width="49.85546875" style="41" customWidth="1"/>
    <col min="16130" max="16131" width="13.7109375" style="41"/>
    <col min="16132" max="16132" width="9.42578125" style="41" customWidth="1"/>
    <col min="16133" max="16382" width="12.5703125" style="41" customWidth="1"/>
    <col min="16383" max="16383" width="49.85546875" style="41" customWidth="1"/>
    <col min="16384" max="16384" width="13.7109375" style="41"/>
  </cols>
  <sheetData>
    <row r="1" spans="1:256" ht="13.5">
      <c r="A1" s="255" t="s">
        <v>53</v>
      </c>
      <c r="B1" s="255"/>
      <c r="C1" s="255"/>
      <c r="D1" s="255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13.5">
      <c r="A2" s="255" t="s">
        <v>54</v>
      </c>
      <c r="B2" s="255"/>
      <c r="C2" s="255"/>
      <c r="D2" s="25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13.5">
      <c r="A3" s="255" t="s">
        <v>223</v>
      </c>
      <c r="B3" s="255"/>
      <c r="C3" s="255"/>
      <c r="D3" s="25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13.5">
      <c r="A4" s="255" t="s">
        <v>56</v>
      </c>
      <c r="B4" s="255"/>
      <c r="C4" s="255"/>
      <c r="D4" s="25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14.25" thickBot="1">
      <c r="A5" s="42" t="s">
        <v>3</v>
      </c>
      <c r="B5" s="43">
        <v>1680</v>
      </c>
      <c r="C5" s="44" t="s">
        <v>213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13.5">
      <c r="A6" s="45"/>
      <c r="B6" s="46" t="s">
        <v>5</v>
      </c>
      <c r="C6" s="47" t="s">
        <v>199</v>
      </c>
      <c r="D6" s="48" t="s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13.5">
      <c r="A7" s="49" t="s">
        <v>7</v>
      </c>
      <c r="B7" s="40"/>
      <c r="C7" s="40"/>
      <c r="D7" s="50" t="s">
        <v>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14.25" thickBot="1">
      <c r="A8" s="51"/>
      <c r="B8" s="52" t="s">
        <v>57</v>
      </c>
      <c r="C8" s="52" t="s">
        <v>10</v>
      </c>
      <c r="D8" s="52" t="s">
        <v>11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13.5">
      <c r="A9" s="49" t="s">
        <v>201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13.5">
      <c r="A10" s="44" t="s">
        <v>216</v>
      </c>
      <c r="B10" s="41">
        <v>1980</v>
      </c>
      <c r="C10" s="41">
        <v>1.17</v>
      </c>
      <c r="D10" s="69">
        <v>0.82041825442033256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13.5">
      <c r="A11" s="44" t="s">
        <v>224</v>
      </c>
      <c r="B11" s="41">
        <v>59.4</v>
      </c>
      <c r="C11" s="41">
        <v>0.04</v>
      </c>
      <c r="D11" s="69">
        <v>2.4612547632609973E-2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13.5">
      <c r="A12" s="44" t="s">
        <v>204</v>
      </c>
      <c r="B12" s="41">
        <v>2.0435850000000002</v>
      </c>
      <c r="C12" s="41">
        <v>1.1999999999999999E-3</v>
      </c>
      <c r="D12" s="69">
        <v>8.4676486790887634E-4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13.5">
      <c r="A13" s="54" t="s">
        <v>219</v>
      </c>
      <c r="B13" s="55">
        <v>2041.443585</v>
      </c>
      <c r="C13" s="55">
        <v>1.2112000000000001</v>
      </c>
      <c r="D13" s="70">
        <v>0.84587756692085148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13.5">
      <c r="A14" s="49" t="s">
        <v>206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13.5">
      <c r="A15" s="44" t="s">
        <v>20</v>
      </c>
      <c r="B15" s="41">
        <v>0</v>
      </c>
      <c r="C15" s="41">
        <v>0</v>
      </c>
      <c r="D15" s="69"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13.5">
      <c r="A16" s="44" t="s">
        <v>21</v>
      </c>
      <c r="B16" s="41">
        <v>0</v>
      </c>
      <c r="C16" s="41">
        <v>0</v>
      </c>
      <c r="D16" s="69"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13.5">
      <c r="A17" s="44" t="s">
        <v>61</v>
      </c>
      <c r="B17" s="41">
        <v>240</v>
      </c>
      <c r="C17" s="41">
        <v>0.14000000000000001</v>
      </c>
      <c r="D17" s="69">
        <v>9.9444636899434238E-2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13.5">
      <c r="A18" s="44" t="s">
        <v>62</v>
      </c>
      <c r="B18" s="41">
        <v>0</v>
      </c>
      <c r="C18" s="41">
        <v>0</v>
      </c>
      <c r="D18" s="69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13.5">
      <c r="A19" s="44" t="s">
        <v>63</v>
      </c>
      <c r="B19" s="41">
        <v>0</v>
      </c>
      <c r="C19" s="41">
        <v>0</v>
      </c>
      <c r="D19" s="69"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13.5">
      <c r="A20" s="44" t="s">
        <v>64</v>
      </c>
      <c r="B20" s="41">
        <v>0</v>
      </c>
      <c r="C20" s="41">
        <v>0</v>
      </c>
      <c r="D20" s="69"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13.5">
      <c r="A21" s="44" t="s">
        <v>65</v>
      </c>
      <c r="B21" s="41">
        <v>0</v>
      </c>
      <c r="C21" s="41">
        <v>0</v>
      </c>
      <c r="D21" s="69"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13.5">
      <c r="A22" s="44" t="s">
        <v>66</v>
      </c>
      <c r="B22" s="41">
        <v>0</v>
      </c>
      <c r="C22" s="41">
        <v>0</v>
      </c>
      <c r="D22" s="69"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13.5">
      <c r="A23" s="57" t="s">
        <v>207</v>
      </c>
      <c r="B23" s="58">
        <v>240</v>
      </c>
      <c r="C23" s="58">
        <v>0.14000000000000001</v>
      </c>
      <c r="D23" s="71">
        <v>9.9444636899434238E-2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>
      <c r="A24" s="49" t="s">
        <v>30</v>
      </c>
    </row>
    <row r="25" spans="1:256" ht="13.5">
      <c r="A25" s="44" t="s">
        <v>31</v>
      </c>
      <c r="B25" s="41">
        <v>63.840065566136332</v>
      </c>
      <c r="C25" s="41">
        <v>0.03</v>
      </c>
      <c r="D25" s="69">
        <v>2.6452300582752095E-2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3.5">
      <c r="A26" s="44" t="s">
        <v>32</v>
      </c>
      <c r="B26" s="41">
        <v>63.840065566136332</v>
      </c>
      <c r="C26" s="41">
        <v>0.03</v>
      </c>
      <c r="D26" s="69">
        <v>2.6452300582752095E-2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s="60" customFormat="1">
      <c r="A27" s="54" t="s">
        <v>33</v>
      </c>
      <c r="B27" s="55">
        <v>2345.2836505661362</v>
      </c>
      <c r="C27" s="55">
        <v>1.3812</v>
      </c>
      <c r="D27" s="70">
        <v>0.97177450440303759</v>
      </c>
    </row>
    <row r="28" spans="1:256">
      <c r="A28" s="49" t="s">
        <v>34</v>
      </c>
    </row>
    <row r="29" spans="1:256">
      <c r="A29" s="44" t="s">
        <v>35</v>
      </c>
      <c r="B29" s="41">
        <v>0</v>
      </c>
      <c r="C29" s="41">
        <v>0</v>
      </c>
      <c r="D29" s="69">
        <v>0</v>
      </c>
    </row>
    <row r="30" spans="1:256">
      <c r="A30" s="44" t="s">
        <v>36</v>
      </c>
      <c r="B30" s="41">
        <v>0</v>
      </c>
      <c r="C30" s="41">
        <v>0</v>
      </c>
      <c r="D30" s="69">
        <v>0</v>
      </c>
    </row>
    <row r="31" spans="1:256">
      <c r="A31" s="44" t="s">
        <v>37</v>
      </c>
      <c r="B31" s="41">
        <v>0</v>
      </c>
      <c r="C31" s="41">
        <v>0</v>
      </c>
      <c r="D31" s="69">
        <v>0</v>
      </c>
    </row>
    <row r="32" spans="1:256">
      <c r="A32" s="44" t="s">
        <v>67</v>
      </c>
      <c r="B32" s="41">
        <v>68.119500000000002</v>
      </c>
      <c r="C32" s="41">
        <v>0.04</v>
      </c>
      <c r="D32" s="69">
        <v>7.0045429301935358E-2</v>
      </c>
    </row>
    <row r="33" spans="1:256" ht="13.5">
      <c r="A33" s="57" t="s">
        <v>39</v>
      </c>
      <c r="B33" s="58">
        <v>68.119500000000002</v>
      </c>
      <c r="C33" s="58">
        <v>0.04</v>
      </c>
      <c r="D33" s="71">
        <v>7.0045429301935358E-2</v>
      </c>
      <c r="E33" s="44"/>
      <c r="H33" s="69"/>
      <c r="I33" s="44"/>
      <c r="L33" s="69"/>
      <c r="M33" s="44"/>
      <c r="P33" s="69"/>
      <c r="Q33" s="44"/>
      <c r="T33" s="69"/>
      <c r="U33" s="44"/>
      <c r="X33" s="69"/>
      <c r="Y33" s="44"/>
      <c r="AB33" s="69"/>
      <c r="AC33" s="44"/>
      <c r="AF33" s="69"/>
      <c r="AG33" s="44"/>
      <c r="AJ33" s="69"/>
      <c r="AK33" s="44"/>
      <c r="AN33" s="69"/>
      <c r="AO33" s="44"/>
      <c r="AR33" s="69"/>
      <c r="AS33" s="44"/>
      <c r="AV33" s="69"/>
      <c r="AW33" s="44"/>
      <c r="AZ33" s="69"/>
      <c r="BA33" s="44"/>
      <c r="BD33" s="69"/>
      <c r="BE33" s="44"/>
      <c r="BH33" s="69"/>
      <c r="BI33" s="44"/>
      <c r="BL33" s="69"/>
      <c r="BM33" s="44"/>
      <c r="BP33" s="69"/>
      <c r="BQ33" s="44"/>
      <c r="BT33" s="69"/>
      <c r="BU33" s="44"/>
      <c r="BX33" s="69"/>
      <c r="BY33" s="44"/>
      <c r="CB33" s="69"/>
      <c r="CC33" s="44"/>
      <c r="CF33" s="69"/>
      <c r="CG33" s="44"/>
      <c r="CJ33" s="69"/>
      <c r="CK33" s="44"/>
      <c r="CN33" s="69"/>
      <c r="CO33" s="44"/>
      <c r="CR33" s="69"/>
      <c r="CS33" s="44"/>
      <c r="CV33" s="69"/>
      <c r="CW33" s="44"/>
      <c r="CZ33" s="69"/>
      <c r="DA33" s="44"/>
      <c r="DD33" s="69"/>
      <c r="DE33" s="44"/>
      <c r="DH33" s="69"/>
      <c r="DI33" s="44"/>
      <c r="DL33" s="69"/>
      <c r="DM33" s="44"/>
      <c r="DP33" s="69"/>
      <c r="DQ33" s="44"/>
      <c r="DT33" s="69"/>
      <c r="DU33" s="44"/>
      <c r="DX33" s="69"/>
      <c r="DY33" s="44"/>
      <c r="EB33" s="69"/>
      <c r="EC33" s="44"/>
      <c r="EF33" s="69"/>
      <c r="EG33" s="44"/>
      <c r="EJ33" s="69"/>
      <c r="EK33" s="44"/>
      <c r="EN33" s="69"/>
      <c r="EO33" s="44"/>
      <c r="ER33" s="69"/>
      <c r="ES33" s="44"/>
      <c r="EV33" s="69"/>
      <c r="EW33" s="44"/>
      <c r="EZ33" s="69"/>
      <c r="FA33" s="44"/>
      <c r="FD33" s="69"/>
      <c r="FE33" s="44"/>
      <c r="FH33" s="69"/>
      <c r="FI33" s="44"/>
      <c r="FL33" s="69"/>
      <c r="FM33" s="44"/>
      <c r="FP33" s="69"/>
      <c r="FQ33" s="44"/>
      <c r="FT33" s="69"/>
      <c r="FU33" s="44"/>
      <c r="FX33" s="69"/>
      <c r="FY33" s="44"/>
      <c r="GB33" s="69"/>
      <c r="GC33" s="44"/>
      <c r="GF33" s="69"/>
      <c r="GG33" s="44"/>
      <c r="GJ33" s="69"/>
      <c r="GK33" s="44"/>
      <c r="GN33" s="69"/>
      <c r="GO33" s="44"/>
      <c r="GR33" s="69"/>
      <c r="GS33" s="44"/>
      <c r="GV33" s="69"/>
      <c r="GW33" s="44"/>
      <c r="GZ33" s="69"/>
      <c r="HA33" s="44"/>
      <c r="HD33" s="69"/>
      <c r="HE33" s="44"/>
      <c r="HH33" s="69"/>
      <c r="HI33" s="44"/>
      <c r="HL33" s="69"/>
      <c r="HM33" s="44"/>
      <c r="HP33" s="69"/>
      <c r="HQ33" s="44"/>
      <c r="HT33" s="69"/>
      <c r="HU33" s="44"/>
      <c r="HX33" s="69"/>
      <c r="HY33" s="44"/>
      <c r="IB33" s="69"/>
      <c r="IC33" s="44"/>
      <c r="IF33" s="69"/>
      <c r="IG33" s="44"/>
      <c r="IJ33" s="69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pans="1:256" ht="13.5">
      <c r="A34" s="49" t="s">
        <v>40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pans="1:256" ht="13.5">
      <c r="A35" s="44" t="s">
        <v>68</v>
      </c>
      <c r="B35" s="41">
        <v>0</v>
      </c>
      <c r="C35" s="41">
        <v>0</v>
      </c>
      <c r="D35" s="69">
        <v>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</row>
    <row r="36" spans="1:256" ht="13.5">
      <c r="A36" s="44" t="s">
        <v>42</v>
      </c>
      <c r="B36" s="41">
        <v>0</v>
      </c>
      <c r="C36" s="41">
        <v>0</v>
      </c>
      <c r="D36" s="69">
        <v>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256" ht="13.5">
      <c r="A37" s="44" t="s">
        <v>43</v>
      </c>
      <c r="B37" s="41">
        <v>0</v>
      </c>
      <c r="C37" s="41">
        <v>0</v>
      </c>
      <c r="D37" s="69"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256" ht="13.5">
      <c r="A38" s="57" t="s">
        <v>44</v>
      </c>
      <c r="B38" s="58">
        <v>0</v>
      </c>
      <c r="C38" s="58">
        <v>0</v>
      </c>
      <c r="D38" s="71">
        <v>0</v>
      </c>
      <c r="E38" s="44"/>
      <c r="H38" s="69"/>
      <c r="I38" s="44"/>
      <c r="L38" s="69"/>
      <c r="M38" s="44"/>
      <c r="P38" s="69"/>
      <c r="Q38" s="44"/>
      <c r="T38" s="69"/>
      <c r="U38" s="44"/>
      <c r="X38" s="69"/>
      <c r="Y38" s="44"/>
      <c r="AB38" s="69"/>
      <c r="AC38" s="44"/>
      <c r="AF38" s="69"/>
      <c r="AG38" s="44"/>
      <c r="AJ38" s="69"/>
      <c r="AK38" s="44"/>
      <c r="AN38" s="69"/>
      <c r="AO38" s="44"/>
      <c r="AR38" s="69"/>
      <c r="AS38" s="44"/>
      <c r="AV38" s="69"/>
      <c r="AW38" s="44"/>
      <c r="AZ38" s="69"/>
      <c r="BA38" s="44"/>
      <c r="BD38" s="69"/>
      <c r="BE38" s="44"/>
      <c r="BH38" s="69"/>
      <c r="BI38" s="44"/>
      <c r="BL38" s="69"/>
      <c r="BM38" s="44"/>
      <c r="BP38" s="69"/>
      <c r="BQ38" s="44"/>
      <c r="BT38" s="69"/>
      <c r="BU38" s="44"/>
      <c r="BX38" s="69"/>
      <c r="BY38" s="44"/>
      <c r="CB38" s="69"/>
      <c r="CC38" s="44"/>
      <c r="CF38" s="69"/>
      <c r="CG38" s="44"/>
      <c r="CJ38" s="69"/>
      <c r="CK38" s="44"/>
      <c r="CN38" s="69"/>
      <c r="CO38" s="44"/>
      <c r="CR38" s="69"/>
      <c r="CS38" s="44"/>
      <c r="CV38" s="69"/>
      <c r="CW38" s="44"/>
      <c r="CZ38" s="69"/>
      <c r="DA38" s="44"/>
      <c r="DD38" s="69"/>
      <c r="DE38" s="44"/>
      <c r="DH38" s="69"/>
      <c r="DI38" s="44"/>
      <c r="DL38" s="69"/>
      <c r="DM38" s="44"/>
      <c r="DP38" s="69"/>
      <c r="DQ38" s="44"/>
      <c r="DT38" s="69"/>
      <c r="DU38" s="44"/>
      <c r="DX38" s="69"/>
      <c r="DY38" s="44"/>
      <c r="EB38" s="69"/>
      <c r="EC38" s="44"/>
      <c r="EF38" s="69"/>
      <c r="EG38" s="44"/>
      <c r="EJ38" s="69"/>
      <c r="EK38" s="44"/>
      <c r="EN38" s="69"/>
      <c r="EO38" s="44"/>
      <c r="ER38" s="69"/>
      <c r="ES38" s="44"/>
      <c r="EV38" s="69"/>
      <c r="EW38" s="44"/>
      <c r="EZ38" s="69"/>
      <c r="FA38" s="44"/>
      <c r="FD38" s="69"/>
      <c r="FE38" s="44"/>
      <c r="FH38" s="69"/>
      <c r="FI38" s="44"/>
      <c r="FL38" s="69"/>
      <c r="FM38" s="44"/>
      <c r="FP38" s="69"/>
      <c r="FQ38" s="44"/>
      <c r="FT38" s="69"/>
      <c r="FU38" s="44"/>
      <c r="FX38" s="69"/>
      <c r="FY38" s="44"/>
      <c r="GB38" s="69"/>
      <c r="GC38" s="44"/>
      <c r="GF38" s="69"/>
      <c r="GG38" s="44"/>
      <c r="GJ38" s="69"/>
      <c r="GK38" s="44"/>
      <c r="GN38" s="69"/>
      <c r="GO38" s="44"/>
      <c r="GR38" s="69"/>
      <c r="GS38" s="44"/>
      <c r="GV38" s="69"/>
      <c r="GW38" s="44"/>
      <c r="GZ38" s="69"/>
      <c r="HA38" s="44"/>
      <c r="HD38" s="69"/>
      <c r="HE38" s="44"/>
      <c r="HH38" s="69"/>
      <c r="HI38" s="44"/>
      <c r="HL38" s="69"/>
      <c r="HM38" s="44"/>
      <c r="HP38" s="69"/>
      <c r="HQ38" s="44"/>
      <c r="HT38" s="69"/>
      <c r="HU38" s="44"/>
      <c r="HX38" s="69"/>
      <c r="HY38" s="44"/>
      <c r="IB38" s="69"/>
      <c r="IC38" s="44"/>
      <c r="IF38" s="69"/>
      <c r="IG38" s="44"/>
      <c r="IJ38" s="69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ht="13.5">
      <c r="A39" s="61" t="s">
        <v>45</v>
      </c>
      <c r="B39" s="62">
        <v>68.119500000000002</v>
      </c>
      <c r="C39" s="62">
        <v>0.04</v>
      </c>
      <c r="D39" s="72">
        <v>7.0045429301935358E-2</v>
      </c>
      <c r="G39" s="44"/>
      <c r="K39" s="44"/>
      <c r="O39" s="44"/>
      <c r="S39" s="44"/>
      <c r="W39" s="44"/>
      <c r="AA39" s="44"/>
      <c r="AE39" s="44"/>
      <c r="AI39" s="44"/>
      <c r="AM39" s="44"/>
      <c r="AQ39" s="44"/>
      <c r="AU39" s="44"/>
      <c r="AY39" s="44"/>
      <c r="BC39" s="44"/>
      <c r="BG39" s="44"/>
      <c r="BK39" s="44"/>
      <c r="BO39" s="44"/>
      <c r="BS39" s="44"/>
      <c r="BW39" s="44"/>
      <c r="CA39" s="44"/>
      <c r="CE39" s="44"/>
      <c r="CI39" s="44"/>
      <c r="CM39" s="44"/>
      <c r="CQ39" s="44"/>
      <c r="CU39" s="44"/>
      <c r="CY39" s="44"/>
      <c r="DC39" s="44"/>
      <c r="DG39" s="44"/>
      <c r="DK39" s="44"/>
      <c r="DO39" s="44"/>
      <c r="DS39" s="44"/>
      <c r="DW39" s="44"/>
      <c r="EA39" s="44"/>
      <c r="EE39" s="44"/>
      <c r="EI39" s="44"/>
      <c r="EM39" s="44"/>
      <c r="EQ39" s="44"/>
      <c r="EU39" s="44"/>
      <c r="EY39" s="44"/>
      <c r="FC39" s="44"/>
      <c r="FG39" s="44"/>
      <c r="FK39" s="44"/>
      <c r="FO39" s="44"/>
      <c r="FS39" s="44"/>
      <c r="FW39" s="44"/>
      <c r="GA39" s="44"/>
      <c r="GE39" s="44"/>
      <c r="GI39" s="44"/>
      <c r="GM39" s="44"/>
      <c r="GQ39" s="44"/>
      <c r="GU39" s="44"/>
      <c r="GY39" s="44"/>
      <c r="HC39" s="44"/>
      <c r="HG39" s="44"/>
      <c r="HK39" s="44"/>
      <c r="HO39" s="44"/>
      <c r="HS39" s="44"/>
      <c r="HW39" s="44"/>
      <c r="IA39" s="44"/>
      <c r="IE39" s="44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s="60" customFormat="1">
      <c r="A40" s="54" t="s">
        <v>46</v>
      </c>
      <c r="B40" s="55">
        <v>2413.403150566136</v>
      </c>
      <c r="C40" s="55">
        <v>1.4212</v>
      </c>
      <c r="D40" s="70">
        <v>1.0418199337049732</v>
      </c>
    </row>
    <row r="41" spans="1:256">
      <c r="A41" s="49" t="s">
        <v>135</v>
      </c>
    </row>
    <row r="42" spans="1:256" ht="13.5">
      <c r="A42" s="44" t="s">
        <v>209</v>
      </c>
      <c r="B42" s="41">
        <v>0</v>
      </c>
      <c r="C42" s="41">
        <v>0</v>
      </c>
      <c r="D42" s="69"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ht="13.5">
      <c r="A43" s="44" t="s">
        <v>220</v>
      </c>
      <c r="B43" s="41">
        <v>0</v>
      </c>
      <c r="C43" s="41">
        <v>0</v>
      </c>
      <c r="D43" s="69">
        <v>0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ht="13.5">
      <c r="A44" s="57" t="s">
        <v>211</v>
      </c>
      <c r="B44" s="58">
        <v>0</v>
      </c>
      <c r="C44" s="58">
        <v>0</v>
      </c>
      <c r="D44" s="71">
        <v>0</v>
      </c>
      <c r="E44" s="44"/>
      <c r="H44" s="69"/>
      <c r="I44" s="44"/>
      <c r="L44" s="69"/>
      <c r="M44" s="44"/>
      <c r="P44" s="69"/>
      <c r="Q44" s="44"/>
      <c r="T44" s="69"/>
      <c r="U44" s="44"/>
      <c r="X44" s="69"/>
      <c r="Y44" s="44"/>
      <c r="AB44" s="69"/>
      <c r="AC44" s="44"/>
      <c r="AF44" s="69"/>
      <c r="AG44" s="44"/>
      <c r="AJ44" s="69"/>
      <c r="AK44" s="44"/>
      <c r="AN44" s="69"/>
      <c r="AO44" s="44"/>
      <c r="AR44" s="69"/>
      <c r="AS44" s="44"/>
      <c r="AV44" s="69"/>
      <c r="AW44" s="44"/>
      <c r="AZ44" s="69"/>
      <c r="BA44" s="44"/>
      <c r="BD44" s="69"/>
      <c r="BE44" s="44"/>
      <c r="BH44" s="69"/>
      <c r="BI44" s="44"/>
      <c r="BL44" s="69"/>
      <c r="BM44" s="44"/>
      <c r="BP44" s="69"/>
      <c r="BQ44" s="44"/>
      <c r="BT44" s="69"/>
      <c r="BU44" s="44"/>
      <c r="BX44" s="69"/>
      <c r="BY44" s="44"/>
      <c r="CB44" s="69"/>
      <c r="CC44" s="44"/>
      <c r="CF44" s="69"/>
      <c r="CG44" s="44"/>
      <c r="CJ44" s="69"/>
      <c r="CK44" s="44"/>
      <c r="CN44" s="69"/>
      <c r="CO44" s="44"/>
      <c r="CR44" s="69"/>
      <c r="CS44" s="44"/>
      <c r="CV44" s="69"/>
      <c r="CW44" s="44"/>
      <c r="CZ44" s="69"/>
      <c r="DA44" s="44"/>
      <c r="DD44" s="69"/>
      <c r="DE44" s="44"/>
      <c r="DH44" s="69"/>
      <c r="DI44" s="44"/>
      <c r="DL44" s="69"/>
      <c r="DM44" s="44"/>
      <c r="DP44" s="69"/>
      <c r="DQ44" s="44"/>
      <c r="DT44" s="69"/>
      <c r="DU44" s="44"/>
      <c r="DX44" s="69"/>
      <c r="DY44" s="44"/>
      <c r="EB44" s="69"/>
      <c r="EC44" s="44"/>
      <c r="EF44" s="69"/>
      <c r="EG44" s="44"/>
      <c r="EJ44" s="69"/>
      <c r="EK44" s="44"/>
      <c r="EN44" s="69"/>
      <c r="EO44" s="44"/>
      <c r="ER44" s="69"/>
      <c r="ES44" s="44"/>
      <c r="EV44" s="69"/>
      <c r="EW44" s="44"/>
      <c r="EZ44" s="69"/>
      <c r="FA44" s="44"/>
      <c r="FD44" s="69"/>
      <c r="FE44" s="44"/>
      <c r="FH44" s="69"/>
      <c r="FI44" s="44"/>
      <c r="FL44" s="69"/>
      <c r="FM44" s="44"/>
      <c r="FP44" s="69"/>
      <c r="FQ44" s="44"/>
      <c r="FT44" s="69"/>
      <c r="FU44" s="44"/>
      <c r="FX44" s="69"/>
      <c r="FY44" s="44"/>
      <c r="GB44" s="69"/>
      <c r="GC44" s="44"/>
      <c r="GF44" s="69"/>
      <c r="GG44" s="44"/>
      <c r="GJ44" s="69"/>
      <c r="GK44" s="44"/>
      <c r="GN44" s="69"/>
      <c r="GO44" s="44"/>
      <c r="GR44" s="69"/>
      <c r="GS44" s="44"/>
      <c r="GV44" s="69"/>
      <c r="GW44" s="44"/>
      <c r="GZ44" s="69"/>
      <c r="HA44" s="44"/>
      <c r="HD44" s="69"/>
      <c r="HE44" s="44"/>
      <c r="HH44" s="69"/>
      <c r="HI44" s="44"/>
      <c r="HL44" s="69"/>
      <c r="HM44" s="44"/>
      <c r="HP44" s="69"/>
      <c r="HQ44" s="44"/>
      <c r="HT44" s="69"/>
      <c r="HU44" s="44"/>
      <c r="HX44" s="69"/>
      <c r="HY44" s="44"/>
      <c r="IB44" s="69"/>
      <c r="IC44" s="44"/>
      <c r="IF44" s="69"/>
      <c r="IG44" s="44"/>
      <c r="IJ44" s="69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s="60" customFormat="1" ht="13.5" thickBot="1">
      <c r="A45" s="64" t="s">
        <v>194</v>
      </c>
      <c r="B45" s="65">
        <v>2413.403150566136</v>
      </c>
      <c r="C45" s="65">
        <v>1.4212</v>
      </c>
      <c r="D45" s="73">
        <v>1.0418199337049732</v>
      </c>
    </row>
    <row r="46" spans="1:256">
      <c r="A46" s="67" t="s">
        <v>51</v>
      </c>
      <c r="D46" s="6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IJ72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75" customWidth="1"/>
    <col min="5" max="256" width="12.5703125" style="2"/>
    <col min="257" max="257" width="49.7109375" style="2" customWidth="1"/>
    <col min="258" max="259" width="13.7109375" style="2" customWidth="1"/>
    <col min="260" max="260" width="9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9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9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9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9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9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9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9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9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9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9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9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9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9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9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9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9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9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9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9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9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9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9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9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9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9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9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9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9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9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9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9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9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9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9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9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9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9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9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9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9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9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9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9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9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9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9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9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9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9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9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9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9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9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9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9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9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9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9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9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9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9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9.42578125" style="2" customWidth="1"/>
    <col min="16133" max="16384" width="12.5703125" style="2"/>
  </cols>
  <sheetData>
    <row r="1" spans="1:4">
      <c r="A1" s="1" t="s">
        <v>53</v>
      </c>
      <c r="B1" s="1"/>
      <c r="C1" s="1"/>
      <c r="D1" s="74"/>
    </row>
    <row r="2" spans="1:4">
      <c r="A2" s="1" t="s">
        <v>225</v>
      </c>
      <c r="B2" s="1"/>
      <c r="C2" s="1"/>
      <c r="D2" s="74"/>
    </row>
    <row r="3" spans="1:4">
      <c r="A3" s="1" t="s">
        <v>55</v>
      </c>
      <c r="B3" s="1"/>
      <c r="C3" s="1"/>
      <c r="D3" s="74"/>
    </row>
    <row r="4" spans="1:4">
      <c r="A4" s="1" t="s">
        <v>233</v>
      </c>
      <c r="B4" s="1"/>
      <c r="C4" s="1"/>
      <c r="D4" s="74"/>
    </row>
    <row r="5" spans="1:4" ht="13.5" thickBot="1">
      <c r="A5" s="3" t="s">
        <v>3</v>
      </c>
      <c r="B5" s="4">
        <v>1680</v>
      </c>
      <c r="C5" s="5" t="s">
        <v>213</v>
      </c>
    </row>
    <row r="6" spans="1:4">
      <c r="A6" s="6"/>
      <c r="B6" s="7" t="s">
        <v>5</v>
      </c>
      <c r="C6" s="8">
        <v>42917</v>
      </c>
      <c r="D6" s="76" t="s">
        <v>6</v>
      </c>
    </row>
    <row r="7" spans="1:4">
      <c r="A7" s="9" t="s">
        <v>7</v>
      </c>
      <c r="D7" s="77" t="s">
        <v>8</v>
      </c>
    </row>
    <row r="8" spans="1:4" ht="13.5" thickBot="1">
      <c r="A8" s="10"/>
      <c r="B8" s="11" t="s">
        <v>214</v>
      </c>
      <c r="C8" s="11" t="s">
        <v>10</v>
      </c>
      <c r="D8" s="78" t="s">
        <v>11</v>
      </c>
    </row>
    <row r="9" spans="1:4">
      <c r="A9" s="9" t="s">
        <v>12</v>
      </c>
    </row>
    <row r="10" spans="1:4">
      <c r="A10" s="12" t="s">
        <v>150</v>
      </c>
      <c r="B10" s="2">
        <v>0</v>
      </c>
      <c r="C10" s="2">
        <v>0</v>
      </c>
      <c r="D10" s="79">
        <v>0</v>
      </c>
    </row>
    <row r="11" spans="1:4">
      <c r="A11" s="12" t="s">
        <v>151</v>
      </c>
      <c r="B11" s="2">
        <v>0</v>
      </c>
      <c r="C11" s="2">
        <v>0</v>
      </c>
      <c r="D11" s="79">
        <v>0</v>
      </c>
    </row>
    <row r="12" spans="1:4">
      <c r="A12" s="12" t="s">
        <v>152</v>
      </c>
      <c r="D12" s="79"/>
    </row>
    <row r="13" spans="1:4">
      <c r="A13" s="12" t="s">
        <v>153</v>
      </c>
      <c r="B13" s="2">
        <v>0</v>
      </c>
      <c r="C13" s="2">
        <v>0</v>
      </c>
      <c r="D13" s="79">
        <v>0</v>
      </c>
    </row>
    <row r="14" spans="1:4">
      <c r="A14" s="12" t="s">
        <v>154</v>
      </c>
      <c r="B14" s="2">
        <v>0</v>
      </c>
      <c r="C14" s="2">
        <v>0</v>
      </c>
      <c r="D14" s="79">
        <v>0</v>
      </c>
    </row>
    <row r="15" spans="1:4">
      <c r="A15" s="12" t="s">
        <v>155</v>
      </c>
      <c r="B15" s="2">
        <v>0</v>
      </c>
      <c r="C15" s="2">
        <v>0</v>
      </c>
      <c r="D15" s="79">
        <v>0</v>
      </c>
    </row>
    <row r="16" spans="1:4">
      <c r="A16" s="12" t="s">
        <v>156</v>
      </c>
      <c r="B16" s="2">
        <v>0</v>
      </c>
      <c r="C16" s="2">
        <v>0</v>
      </c>
      <c r="D16" s="79">
        <v>0</v>
      </c>
    </row>
    <row r="17" spans="1:4">
      <c r="A17" s="5" t="s">
        <v>157</v>
      </c>
      <c r="B17" s="2">
        <v>2100</v>
      </c>
      <c r="C17" s="2">
        <v>1.25</v>
      </c>
      <c r="D17" s="79">
        <v>0.77593316543161239</v>
      </c>
    </row>
    <row r="18" spans="1:4">
      <c r="A18" s="5" t="s">
        <v>14</v>
      </c>
      <c r="B18" s="2">
        <v>28.11</v>
      </c>
      <c r="C18" s="2">
        <v>0.02</v>
      </c>
      <c r="D18" s="79">
        <v>1.038641965727744E-2</v>
      </c>
    </row>
    <row r="19" spans="1:4">
      <c r="A19" s="5" t="s">
        <v>15</v>
      </c>
      <c r="B19" s="2">
        <v>0</v>
      </c>
      <c r="C19" s="2">
        <v>0</v>
      </c>
      <c r="D19" s="79">
        <v>0</v>
      </c>
    </row>
    <row r="20" spans="1:4">
      <c r="A20" s="5" t="s">
        <v>16</v>
      </c>
      <c r="B20" s="2">
        <v>0</v>
      </c>
      <c r="C20" s="2">
        <v>0</v>
      </c>
      <c r="D20" s="79">
        <v>0</v>
      </c>
    </row>
    <row r="21" spans="1:4">
      <c r="A21" s="5" t="s">
        <v>17</v>
      </c>
      <c r="B21" s="2">
        <v>0</v>
      </c>
      <c r="C21" s="2">
        <v>0</v>
      </c>
      <c r="D21" s="79">
        <v>0</v>
      </c>
    </row>
    <row r="22" spans="1:4">
      <c r="A22" s="5" t="s">
        <v>158</v>
      </c>
      <c r="B22" s="2">
        <v>0</v>
      </c>
      <c r="C22" s="2">
        <v>0</v>
      </c>
      <c r="D22" s="79">
        <v>0</v>
      </c>
    </row>
    <row r="23" spans="1:4">
      <c r="A23" s="5" t="s">
        <v>159</v>
      </c>
      <c r="B23" s="2">
        <v>0</v>
      </c>
      <c r="C23" s="2">
        <v>0</v>
      </c>
      <c r="D23" s="79">
        <v>0</v>
      </c>
    </row>
    <row r="24" spans="1:4">
      <c r="A24" s="5" t="s">
        <v>160</v>
      </c>
      <c r="D24" s="79"/>
    </row>
    <row r="25" spans="1:4">
      <c r="A25" s="5" t="s">
        <v>161</v>
      </c>
      <c r="B25" s="2">
        <v>0</v>
      </c>
      <c r="C25" s="2">
        <v>0</v>
      </c>
      <c r="D25" s="79">
        <v>0</v>
      </c>
    </row>
    <row r="26" spans="1:4">
      <c r="A26" s="5" t="s">
        <v>162</v>
      </c>
      <c r="B26" s="2">
        <v>0</v>
      </c>
      <c r="C26" s="2">
        <v>0</v>
      </c>
      <c r="D26" s="79">
        <v>0</v>
      </c>
    </row>
    <row r="27" spans="1:4">
      <c r="A27" s="5" t="s">
        <v>163</v>
      </c>
      <c r="B27" s="2">
        <v>0</v>
      </c>
      <c r="C27" s="2">
        <v>0</v>
      </c>
      <c r="D27" s="79">
        <v>0</v>
      </c>
    </row>
    <row r="28" spans="1:4">
      <c r="A28" s="5" t="s">
        <v>164</v>
      </c>
      <c r="B28" s="2">
        <v>0</v>
      </c>
      <c r="C28" s="2">
        <v>0</v>
      </c>
      <c r="D28" s="79">
        <v>0</v>
      </c>
    </row>
    <row r="29" spans="1:4">
      <c r="A29" s="5" t="s">
        <v>165</v>
      </c>
      <c r="B29" s="2">
        <v>0</v>
      </c>
      <c r="C29" s="2">
        <v>0</v>
      </c>
      <c r="D29" s="79">
        <v>0</v>
      </c>
    </row>
    <row r="30" spans="1:4">
      <c r="A30" s="5" t="s">
        <v>166</v>
      </c>
      <c r="B30" s="2">
        <v>0</v>
      </c>
      <c r="C30" s="2">
        <v>0</v>
      </c>
      <c r="D30" s="79">
        <v>0</v>
      </c>
    </row>
    <row r="31" spans="1:4">
      <c r="A31" s="5" t="s">
        <v>167</v>
      </c>
      <c r="B31" s="2">
        <v>0</v>
      </c>
      <c r="C31" s="2">
        <v>0</v>
      </c>
      <c r="D31" s="79">
        <v>0</v>
      </c>
    </row>
    <row r="32" spans="1:4">
      <c r="A32" s="5" t="s">
        <v>168</v>
      </c>
      <c r="B32" s="2">
        <v>0</v>
      </c>
      <c r="C32" s="2">
        <v>0</v>
      </c>
      <c r="D32" s="79">
        <v>0</v>
      </c>
    </row>
    <row r="33" spans="1:4">
      <c r="A33" s="5" t="s">
        <v>169</v>
      </c>
      <c r="B33" s="2">
        <v>0</v>
      </c>
      <c r="C33" s="2">
        <v>0</v>
      </c>
      <c r="D33" s="79">
        <v>0</v>
      </c>
    </row>
    <row r="34" spans="1:4">
      <c r="A34" s="14" t="s">
        <v>18</v>
      </c>
      <c r="B34" s="15">
        <v>2128.11</v>
      </c>
      <c r="C34" s="15">
        <v>1.27</v>
      </c>
      <c r="D34" s="80">
        <v>0.78631958508888988</v>
      </c>
    </row>
    <row r="35" spans="1:4">
      <c r="A35" s="17" t="s">
        <v>105</v>
      </c>
    </row>
    <row r="36" spans="1:4">
      <c r="A36" s="12" t="s">
        <v>170</v>
      </c>
      <c r="B36" s="2">
        <v>360</v>
      </c>
      <c r="C36" s="2">
        <v>0.21</v>
      </c>
      <c r="D36" s="79">
        <v>0.13301711407399069</v>
      </c>
    </row>
    <row r="37" spans="1:4">
      <c r="A37" s="12" t="s">
        <v>171</v>
      </c>
      <c r="D37" s="79"/>
    </row>
    <row r="38" spans="1:4">
      <c r="A38" s="12" t="s">
        <v>172</v>
      </c>
      <c r="B38" s="2">
        <v>63.84</v>
      </c>
      <c r="C38" s="2">
        <v>0.04</v>
      </c>
      <c r="D38" s="79">
        <v>2.3588368229121019E-2</v>
      </c>
    </row>
    <row r="39" spans="1:4">
      <c r="A39" s="12" t="s">
        <v>173</v>
      </c>
      <c r="B39" s="2">
        <v>0</v>
      </c>
      <c r="C39" s="2">
        <v>0</v>
      </c>
      <c r="D39" s="79">
        <v>0</v>
      </c>
    </row>
    <row r="40" spans="1:4">
      <c r="A40" s="12" t="s">
        <v>174</v>
      </c>
      <c r="B40" s="2">
        <v>0</v>
      </c>
      <c r="C40" s="2">
        <v>0</v>
      </c>
      <c r="D40" s="79">
        <v>0</v>
      </c>
    </row>
    <row r="41" spans="1:4">
      <c r="A41" s="12" t="s">
        <v>175</v>
      </c>
      <c r="B41" s="2">
        <v>0</v>
      </c>
      <c r="C41" s="2">
        <v>0</v>
      </c>
      <c r="D41" s="79">
        <v>0</v>
      </c>
    </row>
    <row r="42" spans="1:4">
      <c r="A42" s="5" t="s">
        <v>176</v>
      </c>
      <c r="B42" s="2">
        <v>0</v>
      </c>
      <c r="C42" s="2">
        <v>0</v>
      </c>
      <c r="D42" s="79">
        <v>0</v>
      </c>
    </row>
    <row r="43" spans="1:4">
      <c r="A43" s="12" t="s">
        <v>177</v>
      </c>
      <c r="B43" s="2">
        <v>0</v>
      </c>
      <c r="C43" s="2">
        <v>0</v>
      </c>
      <c r="D43" s="79">
        <v>0</v>
      </c>
    </row>
    <row r="44" spans="1:4">
      <c r="A44" s="12" t="s">
        <v>178</v>
      </c>
      <c r="B44" s="2">
        <v>0</v>
      </c>
      <c r="C44" s="2">
        <v>0</v>
      </c>
      <c r="D44" s="79">
        <v>0</v>
      </c>
    </row>
    <row r="45" spans="1:4">
      <c r="A45" s="12" t="s">
        <v>179</v>
      </c>
      <c r="B45" s="2">
        <v>0</v>
      </c>
      <c r="C45" s="2">
        <v>0</v>
      </c>
      <c r="D45" s="79">
        <v>0</v>
      </c>
    </row>
    <row r="46" spans="1:4">
      <c r="A46" s="12" t="s">
        <v>180</v>
      </c>
      <c r="B46" s="2">
        <v>0</v>
      </c>
      <c r="C46" s="2">
        <v>0</v>
      </c>
      <c r="D46" s="79">
        <v>0</v>
      </c>
    </row>
    <row r="47" spans="1:4">
      <c r="A47" s="12" t="s">
        <v>181</v>
      </c>
      <c r="B47" s="2">
        <v>115.92</v>
      </c>
      <c r="C47" s="2">
        <v>7.0000000000000007E-2</v>
      </c>
      <c r="D47" s="79">
        <v>4.2831510731825007E-2</v>
      </c>
    </row>
    <row r="48" spans="1:4">
      <c r="A48" s="12" t="s">
        <v>182</v>
      </c>
      <c r="B48" s="2">
        <v>0</v>
      </c>
      <c r="C48" s="2">
        <v>0</v>
      </c>
      <c r="D48" s="79">
        <v>0</v>
      </c>
    </row>
    <row r="49" spans="1:244">
      <c r="A49" s="14" t="s">
        <v>119</v>
      </c>
      <c r="B49" s="15">
        <v>539.76</v>
      </c>
      <c r="C49" s="15">
        <v>0.32</v>
      </c>
      <c r="D49" s="80">
        <v>0.19943699303493673</v>
      </c>
    </row>
    <row r="50" spans="1:244">
      <c r="A50" s="9" t="s">
        <v>30</v>
      </c>
    </row>
    <row r="51" spans="1:244">
      <c r="A51" s="12" t="s">
        <v>183</v>
      </c>
      <c r="B51" s="2">
        <v>21.22866278763329</v>
      </c>
      <c r="C51" s="2">
        <v>0.01</v>
      </c>
      <c r="D51" s="79">
        <v>7.8438207212802747E-3</v>
      </c>
    </row>
    <row r="52" spans="1:244">
      <c r="A52" s="14" t="s">
        <v>184</v>
      </c>
      <c r="B52" s="15">
        <v>21.22866278763329</v>
      </c>
      <c r="C52" s="15">
        <v>0.01</v>
      </c>
      <c r="D52" s="80">
        <v>7.8438207212802747E-3</v>
      </c>
    </row>
    <row r="53" spans="1:244" s="19" customFormat="1">
      <c r="A53" s="14" t="s">
        <v>33</v>
      </c>
      <c r="B53" s="15">
        <v>2689.0986627876332</v>
      </c>
      <c r="C53" s="15">
        <v>1.6</v>
      </c>
      <c r="D53" s="80">
        <v>0.99360039884510698</v>
      </c>
    </row>
    <row r="54" spans="1:244">
      <c r="A54" s="9" t="s">
        <v>34</v>
      </c>
    </row>
    <row r="55" spans="1:244">
      <c r="A55" s="5" t="s">
        <v>185</v>
      </c>
      <c r="B55" s="2">
        <v>0</v>
      </c>
      <c r="C55" s="2">
        <v>0</v>
      </c>
      <c r="D55" s="79">
        <v>0</v>
      </c>
    </row>
    <row r="56" spans="1:244">
      <c r="A56" s="5" t="s">
        <v>186</v>
      </c>
      <c r="B56" s="2">
        <v>0</v>
      </c>
      <c r="C56" s="2">
        <v>0</v>
      </c>
      <c r="D56" s="79">
        <v>0</v>
      </c>
    </row>
    <row r="57" spans="1:244">
      <c r="A57" s="12" t="s">
        <v>187</v>
      </c>
      <c r="B57" s="2">
        <v>0</v>
      </c>
      <c r="C57" s="2">
        <v>0</v>
      </c>
      <c r="D57" s="79">
        <v>0</v>
      </c>
    </row>
    <row r="58" spans="1:244">
      <c r="A58" s="14" t="s">
        <v>127</v>
      </c>
      <c r="B58" s="15">
        <v>0</v>
      </c>
      <c r="C58" s="15">
        <v>0</v>
      </c>
      <c r="D58" s="80">
        <v>0</v>
      </c>
      <c r="E58" s="5"/>
      <c r="H58" s="20"/>
      <c r="I58" s="5"/>
      <c r="L58" s="20"/>
      <c r="M58" s="5"/>
      <c r="P58" s="20"/>
      <c r="Q58" s="5"/>
      <c r="T58" s="20"/>
      <c r="U58" s="5"/>
      <c r="X58" s="20"/>
      <c r="Y58" s="5"/>
      <c r="AB58" s="20"/>
      <c r="AC58" s="5"/>
      <c r="AF58" s="20"/>
      <c r="AG58" s="5"/>
      <c r="AJ58" s="20"/>
      <c r="AK58" s="5"/>
      <c r="AN58" s="20"/>
      <c r="AO58" s="5"/>
      <c r="AR58" s="20"/>
      <c r="AS58" s="5"/>
      <c r="AV58" s="20"/>
      <c r="AW58" s="5"/>
      <c r="AZ58" s="20"/>
      <c r="BA58" s="5"/>
      <c r="BD58" s="20"/>
      <c r="BE58" s="5"/>
      <c r="BH58" s="20"/>
      <c r="BI58" s="5"/>
      <c r="BL58" s="20"/>
      <c r="BM58" s="5"/>
      <c r="BP58" s="20"/>
      <c r="BQ58" s="5"/>
      <c r="BT58" s="20"/>
      <c r="BU58" s="5"/>
      <c r="BX58" s="20"/>
      <c r="BY58" s="5"/>
      <c r="CB58" s="20"/>
      <c r="CC58" s="5"/>
      <c r="CF58" s="20"/>
      <c r="CG58" s="5"/>
      <c r="CJ58" s="20"/>
      <c r="CK58" s="5"/>
      <c r="CN58" s="20"/>
      <c r="CO58" s="5"/>
      <c r="CR58" s="20"/>
      <c r="CS58" s="5"/>
      <c r="CV58" s="20"/>
      <c r="CW58" s="5"/>
      <c r="CZ58" s="20"/>
      <c r="DA58" s="5"/>
      <c r="DD58" s="20"/>
      <c r="DE58" s="5"/>
      <c r="DH58" s="20"/>
      <c r="DI58" s="5"/>
      <c r="DL58" s="20"/>
      <c r="DM58" s="5"/>
      <c r="DP58" s="20"/>
      <c r="DQ58" s="5"/>
      <c r="DT58" s="20"/>
      <c r="DU58" s="5"/>
      <c r="DX58" s="20"/>
      <c r="DY58" s="5"/>
      <c r="EB58" s="20"/>
      <c r="EC58" s="5"/>
      <c r="EF58" s="20"/>
      <c r="EG58" s="5"/>
      <c r="EJ58" s="20"/>
      <c r="EK58" s="5"/>
      <c r="EN58" s="20"/>
      <c r="EO58" s="5"/>
      <c r="ER58" s="20"/>
      <c r="ES58" s="5"/>
      <c r="EV58" s="20"/>
      <c r="EW58" s="5"/>
      <c r="EZ58" s="20"/>
      <c r="FA58" s="5"/>
      <c r="FD58" s="20"/>
      <c r="FE58" s="5"/>
      <c r="FH58" s="20"/>
      <c r="FI58" s="5"/>
      <c r="FL58" s="20"/>
      <c r="FM58" s="5"/>
      <c r="FP58" s="20"/>
      <c r="FQ58" s="5"/>
      <c r="FT58" s="20"/>
      <c r="FU58" s="5"/>
      <c r="FX58" s="20"/>
      <c r="FY58" s="5"/>
      <c r="GB58" s="20"/>
      <c r="GC58" s="5"/>
      <c r="GF58" s="20"/>
      <c r="GG58" s="5"/>
      <c r="GJ58" s="20"/>
      <c r="GK58" s="5"/>
      <c r="GN58" s="20"/>
      <c r="GO58" s="5"/>
      <c r="GR58" s="20"/>
      <c r="GS58" s="5"/>
      <c r="GV58" s="20"/>
      <c r="GW58" s="5"/>
      <c r="GZ58" s="20"/>
      <c r="HA58" s="5"/>
      <c r="HD58" s="20"/>
      <c r="HE58" s="5"/>
      <c r="HH58" s="20"/>
      <c r="HI58" s="5"/>
      <c r="HL58" s="20"/>
      <c r="HM58" s="5"/>
      <c r="HP58" s="20"/>
      <c r="HQ58" s="5"/>
      <c r="HT58" s="20"/>
      <c r="HU58" s="5"/>
      <c r="HX58" s="20"/>
      <c r="HY58" s="5"/>
      <c r="IB58" s="20"/>
      <c r="IC58" s="5"/>
      <c r="IF58" s="20"/>
      <c r="IG58" s="5"/>
      <c r="IJ58" s="20"/>
    </row>
    <row r="59" spans="1:244">
      <c r="A59" s="9" t="s">
        <v>40</v>
      </c>
    </row>
    <row r="60" spans="1:244">
      <c r="A60" s="12" t="s">
        <v>188</v>
      </c>
      <c r="B60" s="2">
        <v>0</v>
      </c>
      <c r="C60" s="2">
        <v>0</v>
      </c>
      <c r="D60" s="79">
        <v>0</v>
      </c>
    </row>
    <row r="61" spans="1:244">
      <c r="A61" s="12" t="s">
        <v>189</v>
      </c>
      <c r="B61" s="2">
        <v>12.82</v>
      </c>
      <c r="C61" s="2">
        <v>0.01</v>
      </c>
      <c r="D61" s="79">
        <v>4.7368872289682241E-3</v>
      </c>
    </row>
    <row r="62" spans="1:244">
      <c r="A62" s="12" t="s">
        <v>190</v>
      </c>
      <c r="B62" s="2">
        <v>0</v>
      </c>
      <c r="C62" s="2">
        <v>0</v>
      </c>
      <c r="D62" s="79">
        <v>0</v>
      </c>
    </row>
    <row r="63" spans="1:244">
      <c r="A63" s="14" t="s">
        <v>132</v>
      </c>
      <c r="B63" s="15">
        <v>12.82</v>
      </c>
      <c r="C63" s="15">
        <v>0.01</v>
      </c>
      <c r="D63" s="80">
        <v>4.7368872289682241E-3</v>
      </c>
      <c r="E63" s="5"/>
      <c r="H63" s="20"/>
      <c r="I63" s="5"/>
      <c r="L63" s="20"/>
      <c r="M63" s="5"/>
      <c r="P63" s="20"/>
      <c r="Q63" s="5"/>
      <c r="T63" s="20"/>
      <c r="U63" s="5"/>
      <c r="X63" s="20"/>
      <c r="Y63" s="5"/>
      <c r="AB63" s="20"/>
      <c r="AC63" s="5"/>
      <c r="AF63" s="20"/>
      <c r="AG63" s="5"/>
      <c r="AJ63" s="20"/>
      <c r="AK63" s="5"/>
      <c r="AN63" s="20"/>
      <c r="AO63" s="5"/>
      <c r="AR63" s="20"/>
      <c r="AS63" s="5"/>
      <c r="AV63" s="20"/>
      <c r="AW63" s="5"/>
      <c r="AZ63" s="20"/>
      <c r="BA63" s="5"/>
      <c r="BD63" s="20"/>
      <c r="BE63" s="5"/>
      <c r="BH63" s="20"/>
      <c r="BI63" s="5"/>
      <c r="BL63" s="20"/>
      <c r="BM63" s="5"/>
      <c r="BP63" s="20"/>
      <c r="BQ63" s="5"/>
      <c r="BT63" s="20"/>
      <c r="BU63" s="5"/>
      <c r="BX63" s="20"/>
      <c r="BY63" s="5"/>
      <c r="CB63" s="20"/>
      <c r="CC63" s="5"/>
      <c r="CF63" s="20"/>
      <c r="CG63" s="5"/>
      <c r="CJ63" s="20"/>
      <c r="CK63" s="5"/>
      <c r="CN63" s="20"/>
      <c r="CO63" s="5"/>
      <c r="CR63" s="20"/>
      <c r="CS63" s="5"/>
      <c r="CV63" s="20"/>
      <c r="CW63" s="5"/>
      <c r="CZ63" s="20"/>
      <c r="DA63" s="5"/>
      <c r="DD63" s="20"/>
      <c r="DE63" s="5"/>
      <c r="DH63" s="20"/>
      <c r="DI63" s="5"/>
      <c r="DL63" s="20"/>
      <c r="DM63" s="5"/>
      <c r="DP63" s="20"/>
      <c r="DQ63" s="5"/>
      <c r="DT63" s="20"/>
      <c r="DU63" s="5"/>
      <c r="DX63" s="20"/>
      <c r="DY63" s="5"/>
      <c r="EB63" s="20"/>
      <c r="EC63" s="5"/>
      <c r="EF63" s="20"/>
      <c r="EG63" s="5"/>
      <c r="EJ63" s="20"/>
      <c r="EK63" s="5"/>
      <c r="EN63" s="20"/>
      <c r="EO63" s="5"/>
      <c r="ER63" s="20"/>
      <c r="ES63" s="5"/>
      <c r="EV63" s="20"/>
      <c r="EW63" s="5"/>
      <c r="EZ63" s="20"/>
      <c r="FA63" s="5"/>
      <c r="FD63" s="20"/>
      <c r="FE63" s="5"/>
      <c r="FH63" s="20"/>
      <c r="FI63" s="5"/>
      <c r="FL63" s="20"/>
      <c r="FM63" s="5"/>
      <c r="FP63" s="20"/>
      <c r="FQ63" s="5"/>
      <c r="FT63" s="20"/>
      <c r="FU63" s="5"/>
      <c r="FX63" s="20"/>
      <c r="FY63" s="5"/>
      <c r="GB63" s="20"/>
      <c r="GC63" s="5"/>
      <c r="GF63" s="20"/>
      <c r="GG63" s="5"/>
      <c r="GJ63" s="20"/>
      <c r="GK63" s="5"/>
      <c r="GN63" s="20"/>
      <c r="GO63" s="5"/>
      <c r="GR63" s="20"/>
      <c r="GS63" s="5"/>
      <c r="GV63" s="20"/>
      <c r="GW63" s="5"/>
      <c r="GZ63" s="20"/>
      <c r="HA63" s="5"/>
      <c r="HD63" s="20"/>
      <c r="HE63" s="5"/>
      <c r="HH63" s="20"/>
      <c r="HI63" s="5"/>
      <c r="HL63" s="20"/>
      <c r="HM63" s="5"/>
      <c r="HP63" s="20"/>
      <c r="HQ63" s="5"/>
      <c r="HT63" s="20"/>
      <c r="HU63" s="5"/>
      <c r="HX63" s="20"/>
      <c r="HY63" s="5"/>
      <c r="IB63" s="20"/>
      <c r="IC63" s="5"/>
      <c r="IF63" s="20"/>
      <c r="IG63" s="5"/>
      <c r="IJ63" s="20"/>
    </row>
    <row r="64" spans="1:244">
      <c r="A64" s="14" t="s">
        <v>191</v>
      </c>
      <c r="B64" s="15">
        <v>12.82</v>
      </c>
      <c r="C64" s="15">
        <v>0.01</v>
      </c>
      <c r="D64" s="80">
        <v>4.7368872289682241E-3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19" customFormat="1">
      <c r="A65" s="14" t="s">
        <v>46</v>
      </c>
      <c r="B65" s="15">
        <v>2701.9186627876334</v>
      </c>
      <c r="C65" s="15">
        <v>1.61</v>
      </c>
      <c r="D65" s="80">
        <v>0.99833728607407524</v>
      </c>
    </row>
    <row r="66" spans="1:244">
      <c r="A66" s="9" t="s">
        <v>135</v>
      </c>
    </row>
    <row r="67" spans="1:244">
      <c r="A67" s="5" t="s">
        <v>192</v>
      </c>
      <c r="B67" s="2">
        <v>0</v>
      </c>
      <c r="C67" s="2">
        <v>0</v>
      </c>
      <c r="D67" s="79">
        <v>0</v>
      </c>
    </row>
    <row r="68" spans="1:244">
      <c r="A68" s="5" t="s">
        <v>227</v>
      </c>
      <c r="B68" s="2">
        <v>4.5</v>
      </c>
      <c r="C68" s="2">
        <v>0</v>
      </c>
      <c r="D68" s="79">
        <v>1.6627139259248838E-3</v>
      </c>
    </row>
    <row r="69" spans="1:244">
      <c r="A69" s="5" t="s">
        <v>228</v>
      </c>
      <c r="B69" s="2">
        <v>0</v>
      </c>
      <c r="C69" s="2">
        <v>0</v>
      </c>
      <c r="D69" s="79">
        <v>0</v>
      </c>
    </row>
    <row r="70" spans="1:244">
      <c r="A70" s="14" t="s">
        <v>193</v>
      </c>
      <c r="B70" s="15">
        <v>4.5</v>
      </c>
      <c r="C70" s="15">
        <v>0</v>
      </c>
      <c r="D70" s="80">
        <v>1.6627139259248838E-3</v>
      </c>
      <c r="E70" s="5"/>
      <c r="H70" s="20"/>
      <c r="I70" s="5"/>
      <c r="L70" s="20"/>
      <c r="M70" s="5"/>
      <c r="P70" s="20"/>
      <c r="Q70" s="5"/>
      <c r="T70" s="20"/>
      <c r="U70" s="5"/>
      <c r="X70" s="20"/>
      <c r="Y70" s="5"/>
      <c r="AB70" s="20"/>
      <c r="AC70" s="5"/>
      <c r="AF70" s="20"/>
      <c r="AG70" s="5"/>
      <c r="AJ70" s="20"/>
      <c r="AK70" s="5"/>
      <c r="AN70" s="20"/>
      <c r="AO70" s="5"/>
      <c r="AR70" s="20"/>
      <c r="AS70" s="5"/>
      <c r="AV70" s="20"/>
      <c r="AW70" s="5"/>
      <c r="AZ70" s="20"/>
      <c r="BA70" s="5"/>
      <c r="BD70" s="20"/>
      <c r="BE70" s="5"/>
      <c r="BH70" s="20"/>
      <c r="BI70" s="5"/>
      <c r="BL70" s="20"/>
      <c r="BM70" s="5"/>
      <c r="BP70" s="20"/>
      <c r="BQ70" s="5"/>
      <c r="BT70" s="20"/>
      <c r="BU70" s="5"/>
      <c r="BX70" s="20"/>
      <c r="BY70" s="5"/>
      <c r="CB70" s="20"/>
      <c r="CC70" s="5"/>
      <c r="CF70" s="20"/>
      <c r="CG70" s="5"/>
      <c r="CJ70" s="20"/>
      <c r="CK70" s="5"/>
      <c r="CN70" s="20"/>
      <c r="CO70" s="5"/>
      <c r="CR70" s="20"/>
      <c r="CS70" s="5"/>
      <c r="CV70" s="20"/>
      <c r="CW70" s="5"/>
      <c r="CZ70" s="20"/>
      <c r="DA70" s="5"/>
      <c r="DD70" s="20"/>
      <c r="DE70" s="5"/>
      <c r="DH70" s="20"/>
      <c r="DI70" s="5"/>
      <c r="DL70" s="20"/>
      <c r="DM70" s="5"/>
      <c r="DP70" s="20"/>
      <c r="DQ70" s="5"/>
      <c r="DT70" s="20"/>
      <c r="DU70" s="5"/>
      <c r="DX70" s="20"/>
      <c r="DY70" s="5"/>
      <c r="EB70" s="20"/>
      <c r="EC70" s="5"/>
      <c r="EF70" s="20"/>
      <c r="EG70" s="5"/>
      <c r="EJ70" s="20"/>
      <c r="EK70" s="5"/>
      <c r="EN70" s="20"/>
      <c r="EO70" s="5"/>
      <c r="ER70" s="20"/>
      <c r="ES70" s="5"/>
      <c r="EV70" s="20"/>
      <c r="EW70" s="5"/>
      <c r="EZ70" s="20"/>
      <c r="FA70" s="5"/>
      <c r="FD70" s="20"/>
      <c r="FE70" s="5"/>
      <c r="FH70" s="20"/>
      <c r="FI70" s="5"/>
      <c r="FL70" s="20"/>
      <c r="FM70" s="5"/>
      <c r="FP70" s="20"/>
      <c r="FQ70" s="5"/>
      <c r="FT70" s="20"/>
      <c r="FU70" s="5"/>
      <c r="FX70" s="20"/>
      <c r="FY70" s="5"/>
      <c r="GB70" s="20"/>
      <c r="GC70" s="5"/>
      <c r="GF70" s="20"/>
      <c r="GG70" s="5"/>
      <c r="GJ70" s="20"/>
      <c r="GK70" s="5"/>
      <c r="GN70" s="20"/>
      <c r="GO70" s="5"/>
      <c r="GR70" s="20"/>
      <c r="GS70" s="5"/>
      <c r="GV70" s="20"/>
      <c r="GW70" s="5"/>
      <c r="GZ70" s="20"/>
      <c r="HA70" s="5"/>
      <c r="HD70" s="20"/>
      <c r="HE70" s="5"/>
      <c r="HH70" s="20"/>
      <c r="HI70" s="5"/>
      <c r="HL70" s="20"/>
      <c r="HM70" s="5"/>
      <c r="HP70" s="20"/>
      <c r="HQ70" s="5"/>
      <c r="HT70" s="20"/>
      <c r="HU70" s="5"/>
      <c r="HX70" s="20"/>
      <c r="HY70" s="5"/>
      <c r="IB70" s="20"/>
      <c r="IC70" s="5"/>
      <c r="IF70" s="20"/>
      <c r="IG70" s="5"/>
      <c r="IJ70" s="20"/>
    </row>
    <row r="71" spans="1:244" s="19" customFormat="1" ht="13.5" thickBot="1">
      <c r="A71" s="29" t="s">
        <v>194</v>
      </c>
      <c r="B71" s="30">
        <v>2706.4186627876334</v>
      </c>
      <c r="C71" s="30">
        <v>1.61</v>
      </c>
      <c r="D71" s="81">
        <v>1.0000000000000002</v>
      </c>
    </row>
    <row r="72" spans="1:244">
      <c r="A72" s="22" t="s">
        <v>51</v>
      </c>
      <c r="D72" s="8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6" width="13.140625" style="2"/>
    <col min="257" max="257" width="56.42578125" style="2" customWidth="1"/>
    <col min="258" max="258" width="14.42578125" style="2" customWidth="1"/>
    <col min="259" max="259" width="11.7109375" style="2" customWidth="1"/>
    <col min="260" max="260" width="9.85546875" style="2" customWidth="1"/>
    <col min="261" max="512" width="13.140625" style="2"/>
    <col min="513" max="513" width="56.42578125" style="2" customWidth="1"/>
    <col min="514" max="514" width="14.42578125" style="2" customWidth="1"/>
    <col min="515" max="515" width="11.7109375" style="2" customWidth="1"/>
    <col min="516" max="516" width="9.85546875" style="2" customWidth="1"/>
    <col min="517" max="768" width="13.140625" style="2"/>
    <col min="769" max="769" width="56.42578125" style="2" customWidth="1"/>
    <col min="770" max="770" width="14.42578125" style="2" customWidth="1"/>
    <col min="771" max="771" width="11.7109375" style="2" customWidth="1"/>
    <col min="772" max="772" width="9.85546875" style="2" customWidth="1"/>
    <col min="773" max="1024" width="13.140625" style="2"/>
    <col min="1025" max="1025" width="56.42578125" style="2" customWidth="1"/>
    <col min="1026" max="1026" width="14.42578125" style="2" customWidth="1"/>
    <col min="1027" max="1027" width="11.7109375" style="2" customWidth="1"/>
    <col min="1028" max="1028" width="9.85546875" style="2" customWidth="1"/>
    <col min="1029" max="1280" width="13.140625" style="2"/>
    <col min="1281" max="1281" width="56.42578125" style="2" customWidth="1"/>
    <col min="1282" max="1282" width="14.42578125" style="2" customWidth="1"/>
    <col min="1283" max="1283" width="11.7109375" style="2" customWidth="1"/>
    <col min="1284" max="1284" width="9.85546875" style="2" customWidth="1"/>
    <col min="1285" max="1536" width="13.140625" style="2"/>
    <col min="1537" max="1537" width="56.42578125" style="2" customWidth="1"/>
    <col min="1538" max="1538" width="14.42578125" style="2" customWidth="1"/>
    <col min="1539" max="1539" width="11.7109375" style="2" customWidth="1"/>
    <col min="1540" max="1540" width="9.85546875" style="2" customWidth="1"/>
    <col min="1541" max="1792" width="13.140625" style="2"/>
    <col min="1793" max="1793" width="56.42578125" style="2" customWidth="1"/>
    <col min="1794" max="1794" width="14.42578125" style="2" customWidth="1"/>
    <col min="1795" max="1795" width="11.7109375" style="2" customWidth="1"/>
    <col min="1796" max="1796" width="9.85546875" style="2" customWidth="1"/>
    <col min="1797" max="2048" width="13.140625" style="2"/>
    <col min="2049" max="2049" width="56.42578125" style="2" customWidth="1"/>
    <col min="2050" max="2050" width="14.42578125" style="2" customWidth="1"/>
    <col min="2051" max="2051" width="11.7109375" style="2" customWidth="1"/>
    <col min="2052" max="2052" width="9.85546875" style="2" customWidth="1"/>
    <col min="2053" max="2304" width="13.140625" style="2"/>
    <col min="2305" max="2305" width="56.42578125" style="2" customWidth="1"/>
    <col min="2306" max="2306" width="14.42578125" style="2" customWidth="1"/>
    <col min="2307" max="2307" width="11.7109375" style="2" customWidth="1"/>
    <col min="2308" max="2308" width="9.85546875" style="2" customWidth="1"/>
    <col min="2309" max="2560" width="13.140625" style="2"/>
    <col min="2561" max="2561" width="56.42578125" style="2" customWidth="1"/>
    <col min="2562" max="2562" width="14.42578125" style="2" customWidth="1"/>
    <col min="2563" max="2563" width="11.7109375" style="2" customWidth="1"/>
    <col min="2564" max="2564" width="9.85546875" style="2" customWidth="1"/>
    <col min="2565" max="2816" width="13.140625" style="2"/>
    <col min="2817" max="2817" width="56.42578125" style="2" customWidth="1"/>
    <col min="2818" max="2818" width="14.42578125" style="2" customWidth="1"/>
    <col min="2819" max="2819" width="11.7109375" style="2" customWidth="1"/>
    <col min="2820" max="2820" width="9.85546875" style="2" customWidth="1"/>
    <col min="2821" max="3072" width="13.140625" style="2"/>
    <col min="3073" max="3073" width="56.42578125" style="2" customWidth="1"/>
    <col min="3074" max="3074" width="14.42578125" style="2" customWidth="1"/>
    <col min="3075" max="3075" width="11.7109375" style="2" customWidth="1"/>
    <col min="3076" max="3076" width="9.85546875" style="2" customWidth="1"/>
    <col min="3077" max="3328" width="13.140625" style="2"/>
    <col min="3329" max="3329" width="56.42578125" style="2" customWidth="1"/>
    <col min="3330" max="3330" width="14.42578125" style="2" customWidth="1"/>
    <col min="3331" max="3331" width="11.7109375" style="2" customWidth="1"/>
    <col min="3332" max="3332" width="9.85546875" style="2" customWidth="1"/>
    <col min="3333" max="3584" width="13.140625" style="2"/>
    <col min="3585" max="3585" width="56.42578125" style="2" customWidth="1"/>
    <col min="3586" max="3586" width="14.42578125" style="2" customWidth="1"/>
    <col min="3587" max="3587" width="11.7109375" style="2" customWidth="1"/>
    <col min="3588" max="3588" width="9.85546875" style="2" customWidth="1"/>
    <col min="3589" max="3840" width="13.140625" style="2"/>
    <col min="3841" max="3841" width="56.42578125" style="2" customWidth="1"/>
    <col min="3842" max="3842" width="14.42578125" style="2" customWidth="1"/>
    <col min="3843" max="3843" width="11.7109375" style="2" customWidth="1"/>
    <col min="3844" max="3844" width="9.85546875" style="2" customWidth="1"/>
    <col min="3845" max="4096" width="13.140625" style="2"/>
    <col min="4097" max="4097" width="56.42578125" style="2" customWidth="1"/>
    <col min="4098" max="4098" width="14.42578125" style="2" customWidth="1"/>
    <col min="4099" max="4099" width="11.7109375" style="2" customWidth="1"/>
    <col min="4100" max="4100" width="9.85546875" style="2" customWidth="1"/>
    <col min="4101" max="4352" width="13.140625" style="2"/>
    <col min="4353" max="4353" width="56.42578125" style="2" customWidth="1"/>
    <col min="4354" max="4354" width="14.42578125" style="2" customWidth="1"/>
    <col min="4355" max="4355" width="11.7109375" style="2" customWidth="1"/>
    <col min="4356" max="4356" width="9.85546875" style="2" customWidth="1"/>
    <col min="4357" max="4608" width="13.140625" style="2"/>
    <col min="4609" max="4609" width="56.42578125" style="2" customWidth="1"/>
    <col min="4610" max="4610" width="14.42578125" style="2" customWidth="1"/>
    <col min="4611" max="4611" width="11.7109375" style="2" customWidth="1"/>
    <col min="4612" max="4612" width="9.85546875" style="2" customWidth="1"/>
    <col min="4613" max="4864" width="13.140625" style="2"/>
    <col min="4865" max="4865" width="56.42578125" style="2" customWidth="1"/>
    <col min="4866" max="4866" width="14.42578125" style="2" customWidth="1"/>
    <col min="4867" max="4867" width="11.7109375" style="2" customWidth="1"/>
    <col min="4868" max="4868" width="9.85546875" style="2" customWidth="1"/>
    <col min="4869" max="5120" width="13.140625" style="2"/>
    <col min="5121" max="5121" width="56.42578125" style="2" customWidth="1"/>
    <col min="5122" max="5122" width="14.42578125" style="2" customWidth="1"/>
    <col min="5123" max="5123" width="11.7109375" style="2" customWidth="1"/>
    <col min="5124" max="5124" width="9.85546875" style="2" customWidth="1"/>
    <col min="5125" max="5376" width="13.140625" style="2"/>
    <col min="5377" max="5377" width="56.42578125" style="2" customWidth="1"/>
    <col min="5378" max="5378" width="14.42578125" style="2" customWidth="1"/>
    <col min="5379" max="5379" width="11.7109375" style="2" customWidth="1"/>
    <col min="5380" max="5380" width="9.85546875" style="2" customWidth="1"/>
    <col min="5381" max="5632" width="13.140625" style="2"/>
    <col min="5633" max="5633" width="56.42578125" style="2" customWidth="1"/>
    <col min="5634" max="5634" width="14.42578125" style="2" customWidth="1"/>
    <col min="5635" max="5635" width="11.7109375" style="2" customWidth="1"/>
    <col min="5636" max="5636" width="9.85546875" style="2" customWidth="1"/>
    <col min="5637" max="5888" width="13.140625" style="2"/>
    <col min="5889" max="5889" width="56.42578125" style="2" customWidth="1"/>
    <col min="5890" max="5890" width="14.42578125" style="2" customWidth="1"/>
    <col min="5891" max="5891" width="11.7109375" style="2" customWidth="1"/>
    <col min="5892" max="5892" width="9.85546875" style="2" customWidth="1"/>
    <col min="5893" max="6144" width="13.140625" style="2"/>
    <col min="6145" max="6145" width="56.42578125" style="2" customWidth="1"/>
    <col min="6146" max="6146" width="14.42578125" style="2" customWidth="1"/>
    <col min="6147" max="6147" width="11.7109375" style="2" customWidth="1"/>
    <col min="6148" max="6148" width="9.85546875" style="2" customWidth="1"/>
    <col min="6149" max="6400" width="13.140625" style="2"/>
    <col min="6401" max="6401" width="56.42578125" style="2" customWidth="1"/>
    <col min="6402" max="6402" width="14.42578125" style="2" customWidth="1"/>
    <col min="6403" max="6403" width="11.7109375" style="2" customWidth="1"/>
    <col min="6404" max="6404" width="9.85546875" style="2" customWidth="1"/>
    <col min="6405" max="6656" width="13.140625" style="2"/>
    <col min="6657" max="6657" width="56.42578125" style="2" customWidth="1"/>
    <col min="6658" max="6658" width="14.42578125" style="2" customWidth="1"/>
    <col min="6659" max="6659" width="11.7109375" style="2" customWidth="1"/>
    <col min="6660" max="6660" width="9.85546875" style="2" customWidth="1"/>
    <col min="6661" max="6912" width="13.140625" style="2"/>
    <col min="6913" max="6913" width="56.42578125" style="2" customWidth="1"/>
    <col min="6914" max="6914" width="14.42578125" style="2" customWidth="1"/>
    <col min="6915" max="6915" width="11.7109375" style="2" customWidth="1"/>
    <col min="6916" max="6916" width="9.85546875" style="2" customWidth="1"/>
    <col min="6917" max="7168" width="13.140625" style="2"/>
    <col min="7169" max="7169" width="56.42578125" style="2" customWidth="1"/>
    <col min="7170" max="7170" width="14.42578125" style="2" customWidth="1"/>
    <col min="7171" max="7171" width="11.7109375" style="2" customWidth="1"/>
    <col min="7172" max="7172" width="9.85546875" style="2" customWidth="1"/>
    <col min="7173" max="7424" width="13.140625" style="2"/>
    <col min="7425" max="7425" width="56.42578125" style="2" customWidth="1"/>
    <col min="7426" max="7426" width="14.42578125" style="2" customWidth="1"/>
    <col min="7427" max="7427" width="11.7109375" style="2" customWidth="1"/>
    <col min="7428" max="7428" width="9.85546875" style="2" customWidth="1"/>
    <col min="7429" max="7680" width="13.140625" style="2"/>
    <col min="7681" max="7681" width="56.42578125" style="2" customWidth="1"/>
    <col min="7682" max="7682" width="14.42578125" style="2" customWidth="1"/>
    <col min="7683" max="7683" width="11.7109375" style="2" customWidth="1"/>
    <col min="7684" max="7684" width="9.85546875" style="2" customWidth="1"/>
    <col min="7685" max="7936" width="13.140625" style="2"/>
    <col min="7937" max="7937" width="56.42578125" style="2" customWidth="1"/>
    <col min="7938" max="7938" width="14.42578125" style="2" customWidth="1"/>
    <col min="7939" max="7939" width="11.7109375" style="2" customWidth="1"/>
    <col min="7940" max="7940" width="9.85546875" style="2" customWidth="1"/>
    <col min="7941" max="8192" width="13.140625" style="2"/>
    <col min="8193" max="8193" width="56.42578125" style="2" customWidth="1"/>
    <col min="8194" max="8194" width="14.42578125" style="2" customWidth="1"/>
    <col min="8195" max="8195" width="11.7109375" style="2" customWidth="1"/>
    <col min="8196" max="8196" width="9.85546875" style="2" customWidth="1"/>
    <col min="8197" max="8448" width="13.140625" style="2"/>
    <col min="8449" max="8449" width="56.42578125" style="2" customWidth="1"/>
    <col min="8450" max="8450" width="14.42578125" style="2" customWidth="1"/>
    <col min="8451" max="8451" width="11.7109375" style="2" customWidth="1"/>
    <col min="8452" max="8452" width="9.85546875" style="2" customWidth="1"/>
    <col min="8453" max="8704" width="13.140625" style="2"/>
    <col min="8705" max="8705" width="56.42578125" style="2" customWidth="1"/>
    <col min="8706" max="8706" width="14.42578125" style="2" customWidth="1"/>
    <col min="8707" max="8707" width="11.7109375" style="2" customWidth="1"/>
    <col min="8708" max="8708" width="9.85546875" style="2" customWidth="1"/>
    <col min="8709" max="8960" width="13.140625" style="2"/>
    <col min="8961" max="8961" width="56.42578125" style="2" customWidth="1"/>
    <col min="8962" max="8962" width="14.42578125" style="2" customWidth="1"/>
    <col min="8963" max="8963" width="11.7109375" style="2" customWidth="1"/>
    <col min="8964" max="8964" width="9.85546875" style="2" customWidth="1"/>
    <col min="8965" max="9216" width="13.140625" style="2"/>
    <col min="9217" max="9217" width="56.42578125" style="2" customWidth="1"/>
    <col min="9218" max="9218" width="14.42578125" style="2" customWidth="1"/>
    <col min="9219" max="9219" width="11.7109375" style="2" customWidth="1"/>
    <col min="9220" max="9220" width="9.85546875" style="2" customWidth="1"/>
    <col min="9221" max="9472" width="13.140625" style="2"/>
    <col min="9473" max="9473" width="56.42578125" style="2" customWidth="1"/>
    <col min="9474" max="9474" width="14.42578125" style="2" customWidth="1"/>
    <col min="9475" max="9475" width="11.7109375" style="2" customWidth="1"/>
    <col min="9476" max="9476" width="9.85546875" style="2" customWidth="1"/>
    <col min="9477" max="9728" width="13.140625" style="2"/>
    <col min="9729" max="9729" width="56.42578125" style="2" customWidth="1"/>
    <col min="9730" max="9730" width="14.42578125" style="2" customWidth="1"/>
    <col min="9731" max="9731" width="11.7109375" style="2" customWidth="1"/>
    <col min="9732" max="9732" width="9.85546875" style="2" customWidth="1"/>
    <col min="9733" max="9984" width="13.140625" style="2"/>
    <col min="9985" max="9985" width="56.42578125" style="2" customWidth="1"/>
    <col min="9986" max="9986" width="14.42578125" style="2" customWidth="1"/>
    <col min="9987" max="9987" width="11.7109375" style="2" customWidth="1"/>
    <col min="9988" max="9988" width="9.85546875" style="2" customWidth="1"/>
    <col min="9989" max="10240" width="13.140625" style="2"/>
    <col min="10241" max="10241" width="56.42578125" style="2" customWidth="1"/>
    <col min="10242" max="10242" width="14.42578125" style="2" customWidth="1"/>
    <col min="10243" max="10243" width="11.7109375" style="2" customWidth="1"/>
    <col min="10244" max="10244" width="9.85546875" style="2" customWidth="1"/>
    <col min="10245" max="10496" width="13.140625" style="2"/>
    <col min="10497" max="10497" width="56.42578125" style="2" customWidth="1"/>
    <col min="10498" max="10498" width="14.42578125" style="2" customWidth="1"/>
    <col min="10499" max="10499" width="11.7109375" style="2" customWidth="1"/>
    <col min="10500" max="10500" width="9.85546875" style="2" customWidth="1"/>
    <col min="10501" max="10752" width="13.140625" style="2"/>
    <col min="10753" max="10753" width="56.42578125" style="2" customWidth="1"/>
    <col min="10754" max="10754" width="14.42578125" style="2" customWidth="1"/>
    <col min="10755" max="10755" width="11.7109375" style="2" customWidth="1"/>
    <col min="10756" max="10756" width="9.85546875" style="2" customWidth="1"/>
    <col min="10757" max="11008" width="13.140625" style="2"/>
    <col min="11009" max="11009" width="56.42578125" style="2" customWidth="1"/>
    <col min="11010" max="11010" width="14.42578125" style="2" customWidth="1"/>
    <col min="11011" max="11011" width="11.7109375" style="2" customWidth="1"/>
    <col min="11012" max="11012" width="9.85546875" style="2" customWidth="1"/>
    <col min="11013" max="11264" width="13.140625" style="2"/>
    <col min="11265" max="11265" width="56.42578125" style="2" customWidth="1"/>
    <col min="11266" max="11266" width="14.42578125" style="2" customWidth="1"/>
    <col min="11267" max="11267" width="11.7109375" style="2" customWidth="1"/>
    <col min="11268" max="11268" width="9.85546875" style="2" customWidth="1"/>
    <col min="11269" max="11520" width="13.140625" style="2"/>
    <col min="11521" max="11521" width="56.42578125" style="2" customWidth="1"/>
    <col min="11522" max="11522" width="14.42578125" style="2" customWidth="1"/>
    <col min="11523" max="11523" width="11.7109375" style="2" customWidth="1"/>
    <col min="11524" max="11524" width="9.85546875" style="2" customWidth="1"/>
    <col min="11525" max="11776" width="13.140625" style="2"/>
    <col min="11777" max="11777" width="56.42578125" style="2" customWidth="1"/>
    <col min="11778" max="11778" width="14.42578125" style="2" customWidth="1"/>
    <col min="11779" max="11779" width="11.7109375" style="2" customWidth="1"/>
    <col min="11780" max="11780" width="9.85546875" style="2" customWidth="1"/>
    <col min="11781" max="12032" width="13.140625" style="2"/>
    <col min="12033" max="12033" width="56.42578125" style="2" customWidth="1"/>
    <col min="12034" max="12034" width="14.42578125" style="2" customWidth="1"/>
    <col min="12035" max="12035" width="11.7109375" style="2" customWidth="1"/>
    <col min="12036" max="12036" width="9.85546875" style="2" customWidth="1"/>
    <col min="12037" max="12288" width="13.140625" style="2"/>
    <col min="12289" max="12289" width="56.42578125" style="2" customWidth="1"/>
    <col min="12290" max="12290" width="14.42578125" style="2" customWidth="1"/>
    <col min="12291" max="12291" width="11.7109375" style="2" customWidth="1"/>
    <col min="12292" max="12292" width="9.85546875" style="2" customWidth="1"/>
    <col min="12293" max="12544" width="13.140625" style="2"/>
    <col min="12545" max="12545" width="56.42578125" style="2" customWidth="1"/>
    <col min="12546" max="12546" width="14.42578125" style="2" customWidth="1"/>
    <col min="12547" max="12547" width="11.7109375" style="2" customWidth="1"/>
    <col min="12548" max="12548" width="9.85546875" style="2" customWidth="1"/>
    <col min="12549" max="12800" width="13.140625" style="2"/>
    <col min="12801" max="12801" width="56.42578125" style="2" customWidth="1"/>
    <col min="12802" max="12802" width="14.42578125" style="2" customWidth="1"/>
    <col min="12803" max="12803" width="11.7109375" style="2" customWidth="1"/>
    <col min="12804" max="12804" width="9.85546875" style="2" customWidth="1"/>
    <col min="12805" max="13056" width="13.140625" style="2"/>
    <col min="13057" max="13057" width="56.42578125" style="2" customWidth="1"/>
    <col min="13058" max="13058" width="14.42578125" style="2" customWidth="1"/>
    <col min="13059" max="13059" width="11.7109375" style="2" customWidth="1"/>
    <col min="13060" max="13060" width="9.85546875" style="2" customWidth="1"/>
    <col min="13061" max="13312" width="13.140625" style="2"/>
    <col min="13313" max="13313" width="56.42578125" style="2" customWidth="1"/>
    <col min="13314" max="13314" width="14.42578125" style="2" customWidth="1"/>
    <col min="13315" max="13315" width="11.7109375" style="2" customWidth="1"/>
    <col min="13316" max="13316" width="9.85546875" style="2" customWidth="1"/>
    <col min="13317" max="13568" width="13.140625" style="2"/>
    <col min="13569" max="13569" width="56.42578125" style="2" customWidth="1"/>
    <col min="13570" max="13570" width="14.42578125" style="2" customWidth="1"/>
    <col min="13571" max="13571" width="11.7109375" style="2" customWidth="1"/>
    <col min="13572" max="13572" width="9.85546875" style="2" customWidth="1"/>
    <col min="13573" max="13824" width="13.140625" style="2"/>
    <col min="13825" max="13825" width="56.42578125" style="2" customWidth="1"/>
    <col min="13826" max="13826" width="14.42578125" style="2" customWidth="1"/>
    <col min="13827" max="13827" width="11.7109375" style="2" customWidth="1"/>
    <col min="13828" max="13828" width="9.85546875" style="2" customWidth="1"/>
    <col min="13829" max="14080" width="13.140625" style="2"/>
    <col min="14081" max="14081" width="56.42578125" style="2" customWidth="1"/>
    <col min="14082" max="14082" width="14.42578125" style="2" customWidth="1"/>
    <col min="14083" max="14083" width="11.7109375" style="2" customWidth="1"/>
    <col min="14084" max="14084" width="9.85546875" style="2" customWidth="1"/>
    <col min="14085" max="14336" width="13.140625" style="2"/>
    <col min="14337" max="14337" width="56.42578125" style="2" customWidth="1"/>
    <col min="14338" max="14338" width="14.42578125" style="2" customWidth="1"/>
    <col min="14339" max="14339" width="11.7109375" style="2" customWidth="1"/>
    <col min="14340" max="14340" width="9.85546875" style="2" customWidth="1"/>
    <col min="14341" max="14592" width="13.140625" style="2"/>
    <col min="14593" max="14593" width="56.42578125" style="2" customWidth="1"/>
    <col min="14594" max="14594" width="14.42578125" style="2" customWidth="1"/>
    <col min="14595" max="14595" width="11.7109375" style="2" customWidth="1"/>
    <col min="14596" max="14596" width="9.85546875" style="2" customWidth="1"/>
    <col min="14597" max="14848" width="13.140625" style="2"/>
    <col min="14849" max="14849" width="56.42578125" style="2" customWidth="1"/>
    <col min="14850" max="14850" width="14.42578125" style="2" customWidth="1"/>
    <col min="14851" max="14851" width="11.7109375" style="2" customWidth="1"/>
    <col min="14852" max="14852" width="9.85546875" style="2" customWidth="1"/>
    <col min="14853" max="15104" width="13.140625" style="2"/>
    <col min="15105" max="15105" width="56.42578125" style="2" customWidth="1"/>
    <col min="15106" max="15106" width="14.42578125" style="2" customWidth="1"/>
    <col min="15107" max="15107" width="11.7109375" style="2" customWidth="1"/>
    <col min="15108" max="15108" width="9.85546875" style="2" customWidth="1"/>
    <col min="15109" max="15360" width="13.140625" style="2"/>
    <col min="15361" max="15361" width="56.42578125" style="2" customWidth="1"/>
    <col min="15362" max="15362" width="14.42578125" style="2" customWidth="1"/>
    <col min="15363" max="15363" width="11.7109375" style="2" customWidth="1"/>
    <col min="15364" max="15364" width="9.85546875" style="2" customWidth="1"/>
    <col min="15365" max="15616" width="13.140625" style="2"/>
    <col min="15617" max="15617" width="56.42578125" style="2" customWidth="1"/>
    <col min="15618" max="15618" width="14.42578125" style="2" customWidth="1"/>
    <col min="15619" max="15619" width="11.7109375" style="2" customWidth="1"/>
    <col min="15620" max="15620" width="9.85546875" style="2" customWidth="1"/>
    <col min="15621" max="15872" width="13.140625" style="2"/>
    <col min="15873" max="15873" width="56.42578125" style="2" customWidth="1"/>
    <col min="15874" max="15874" width="14.42578125" style="2" customWidth="1"/>
    <col min="15875" max="15875" width="11.7109375" style="2" customWidth="1"/>
    <col min="15876" max="15876" width="9.85546875" style="2" customWidth="1"/>
    <col min="15877" max="16128" width="13.140625" style="2"/>
    <col min="16129" max="16129" width="56.42578125" style="2" customWidth="1"/>
    <col min="16130" max="16130" width="14.42578125" style="2" customWidth="1"/>
    <col min="16131" max="16131" width="11.710937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195</v>
      </c>
      <c r="B2" s="1"/>
      <c r="C2" s="1"/>
      <c r="D2" s="1"/>
    </row>
    <row r="3" spans="1:4">
      <c r="A3" s="108" t="s">
        <v>316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198</v>
      </c>
    </row>
    <row r="6" spans="1:4">
      <c r="A6" s="6"/>
      <c r="B6" s="111" t="s">
        <v>5</v>
      </c>
      <c r="C6" s="8" t="s">
        <v>317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1136</v>
      </c>
      <c r="C10" s="117">
        <v>0.76</v>
      </c>
      <c r="D10" s="24">
        <v>0.75383989464362799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91.45</v>
      </c>
      <c r="C12" s="117">
        <v>0.06</v>
      </c>
      <c r="D12" s="24">
        <v>6.0685438701725158E-2</v>
      </c>
    </row>
    <row r="13" spans="1:4" s="118" customFormat="1">
      <c r="A13" s="110" t="s">
        <v>308</v>
      </c>
      <c r="B13" s="117">
        <v>0.54931948180647294</v>
      </c>
      <c r="C13" s="117">
        <v>0</v>
      </c>
      <c r="D13" s="24">
        <v>3.6452371504461608E-4</v>
      </c>
    </row>
    <row r="14" spans="1:4">
      <c r="A14" s="119" t="s">
        <v>205</v>
      </c>
      <c r="B14" s="120">
        <v>1227.9993194818064</v>
      </c>
      <c r="C14" s="120">
        <v>0.82</v>
      </c>
      <c r="D14" s="25">
        <v>0.81488985706039774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225</v>
      </c>
      <c r="C18" s="117">
        <v>0.15</v>
      </c>
      <c r="D18" s="24">
        <v>0.14930807772431012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225</v>
      </c>
      <c r="C24" s="134">
        <v>0.15</v>
      </c>
      <c r="D24" s="26">
        <v>0.14930807772431012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32.041318887194464</v>
      </c>
      <c r="C26" s="117">
        <v>0.02</v>
      </c>
      <c r="D26" s="24">
        <v>2.1262345470216163E-2</v>
      </c>
    </row>
    <row r="27" spans="1:4" s="118" customFormat="1">
      <c r="A27" s="110" t="s">
        <v>32</v>
      </c>
      <c r="B27" s="117">
        <v>32.041318887194464</v>
      </c>
      <c r="C27" s="117">
        <v>0.02</v>
      </c>
      <c r="D27" s="24">
        <v>2.1262345470216163E-2</v>
      </c>
    </row>
    <row r="28" spans="1:4" s="125" customFormat="1">
      <c r="A28" s="119" t="s">
        <v>33</v>
      </c>
      <c r="B28" s="120">
        <v>1485.0406383690008</v>
      </c>
      <c r="C28" s="120">
        <v>0.99</v>
      </c>
      <c r="D28" s="25">
        <v>0.98546028025492405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18.310649393549099</v>
      </c>
      <c r="C33" s="117">
        <v>0.01</v>
      </c>
      <c r="D33" s="24">
        <v>1.2150790501487202E-2</v>
      </c>
    </row>
    <row r="34" spans="1:244" s="118" customFormat="1">
      <c r="A34" s="123" t="s">
        <v>39</v>
      </c>
      <c r="B34" s="124">
        <v>18.310649393549099</v>
      </c>
      <c r="C34" s="124">
        <v>0.01</v>
      </c>
      <c r="D34" s="26">
        <v>1.2150790501487202E-2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18.310649393549099</v>
      </c>
      <c r="C40" s="129">
        <v>0.01</v>
      </c>
      <c r="D40" s="28">
        <v>1.2150790501487202E-2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1503.3512877625499</v>
      </c>
      <c r="C41" s="120">
        <v>1</v>
      </c>
      <c r="D41" s="25">
        <v>0.9976110707564112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2.3889292435889621E-3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2.3889292435889621E-3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1506.9512877625498</v>
      </c>
      <c r="C46" s="131">
        <v>1</v>
      </c>
      <c r="D46" s="132">
        <v>1</v>
      </c>
    </row>
    <row r="47" spans="1:244">
      <c r="A47" s="133" t="s">
        <v>51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P74"/>
  <sheetViews>
    <sheetView showGridLines="0" zoomScaleNormal="100" workbookViewId="0"/>
  </sheetViews>
  <sheetFormatPr defaultColWidth="9.140625" defaultRowHeight="12.75"/>
  <cols>
    <col min="1" max="1" width="5" style="33" customWidth="1"/>
    <col min="2" max="2" width="17.5703125" style="33" customWidth="1"/>
    <col min="3" max="3" width="0.5703125" style="33" customWidth="1"/>
    <col min="4" max="4" width="3.7109375" style="33" customWidth="1"/>
    <col min="5" max="5" width="17.42578125" style="33" customWidth="1"/>
    <col min="6" max="7" width="1" style="33" customWidth="1"/>
    <col min="8" max="8" width="8.42578125" style="33" customWidth="1"/>
    <col min="9" max="9" width="10.140625" style="33" customWidth="1"/>
    <col min="10" max="10" width="9.28515625" style="33" customWidth="1"/>
    <col min="11" max="11" width="1.7109375" style="33" customWidth="1"/>
    <col min="12" max="12" width="3.85546875" style="33" customWidth="1"/>
    <col min="13" max="13" width="15.28515625" style="33" customWidth="1"/>
    <col min="14" max="14" width="5" style="33" customWidth="1"/>
    <col min="15" max="15" width="4.85546875" style="33" customWidth="1"/>
    <col min="16" max="16" width="32.140625" style="33" customWidth="1"/>
    <col min="17" max="16384" width="9.140625" style="33"/>
  </cols>
  <sheetData>
    <row r="1" spans="1:16" ht="20.10000000000000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1" customHeight="1">
      <c r="A2" s="32"/>
      <c r="B2" s="32"/>
      <c r="C2" s="32"/>
      <c r="D2" s="32"/>
      <c r="E2" s="269" t="s">
        <v>69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32"/>
    </row>
    <row r="3" spans="1:16" ht="17.100000000000001" customHeight="1">
      <c r="A3" s="32"/>
      <c r="B3" s="32"/>
      <c r="C3" s="32"/>
      <c r="D3" s="32"/>
      <c r="E3" s="270" t="s">
        <v>235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32"/>
    </row>
    <row r="4" spans="1:16" ht="17.100000000000001" customHeight="1">
      <c r="A4" s="32"/>
      <c r="B4" s="32"/>
      <c r="C4" s="32"/>
      <c r="D4" s="32"/>
      <c r="E4" s="270" t="s">
        <v>148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32"/>
    </row>
    <row r="5" spans="1:16" ht="15" customHeight="1">
      <c r="A5" s="32"/>
      <c r="B5" s="270" t="s">
        <v>72</v>
      </c>
      <c r="C5" s="270"/>
      <c r="D5" s="270"/>
      <c r="E5" s="270"/>
      <c r="F5" s="270"/>
      <c r="G5" s="270" t="s">
        <v>73</v>
      </c>
      <c r="H5" s="270"/>
      <c r="I5" s="270"/>
      <c r="J5" s="270"/>
      <c r="K5" s="270"/>
      <c r="L5" s="270"/>
      <c r="M5" s="270"/>
      <c r="N5" s="270"/>
      <c r="O5" s="270"/>
      <c r="P5" s="32"/>
    </row>
    <row r="6" spans="1:16" ht="15" customHeight="1">
      <c r="A6" s="32"/>
      <c r="B6" s="271" t="s">
        <v>236</v>
      </c>
      <c r="C6" s="271"/>
      <c r="D6" s="271"/>
      <c r="E6" s="271"/>
      <c r="F6" s="271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" customHeight="1">
      <c r="A7" s="32"/>
      <c r="B7" s="34" t="s">
        <v>74</v>
      </c>
      <c r="C7" s="32"/>
      <c r="D7" s="266" t="s">
        <v>149</v>
      </c>
      <c r="E7" s="266"/>
      <c r="F7" s="266"/>
      <c r="G7" s="266"/>
      <c r="H7" s="266"/>
      <c r="I7" s="266"/>
      <c r="J7" s="266"/>
      <c r="K7" s="32"/>
      <c r="L7" s="266" t="s">
        <v>76</v>
      </c>
      <c r="M7" s="266"/>
      <c r="N7" s="32"/>
      <c r="O7" s="32"/>
      <c r="P7" s="32"/>
    </row>
    <row r="8" spans="1:16" ht="30" customHeight="1">
      <c r="A8" s="32"/>
      <c r="B8" s="267" t="s">
        <v>7</v>
      </c>
      <c r="C8" s="267"/>
      <c r="D8" s="267"/>
      <c r="E8" s="267"/>
      <c r="F8" s="268" t="s">
        <v>77</v>
      </c>
      <c r="G8" s="268"/>
      <c r="H8" s="268"/>
      <c r="I8" s="39" t="s">
        <v>78</v>
      </c>
      <c r="J8" s="268" t="s">
        <v>79</v>
      </c>
      <c r="K8" s="268"/>
      <c r="L8" s="268"/>
      <c r="M8" s="39" t="s">
        <v>80</v>
      </c>
      <c r="N8" s="32"/>
      <c r="O8" s="32"/>
      <c r="P8" s="32"/>
    </row>
    <row r="9" spans="1:16" ht="9.9499999999999993" customHeight="1">
      <c r="A9" s="32"/>
      <c r="B9" s="263" t="s">
        <v>12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32"/>
      <c r="O9" s="32"/>
      <c r="P9" s="32"/>
    </row>
    <row r="10" spans="1:16" ht="9.9499999999999993" customHeight="1">
      <c r="A10" s="32"/>
      <c r="B10" s="264" t="s">
        <v>81</v>
      </c>
      <c r="C10" s="264"/>
      <c r="D10" s="264"/>
      <c r="E10" s="264"/>
      <c r="F10" s="264"/>
      <c r="G10" s="264"/>
      <c r="H10" s="38">
        <v>0</v>
      </c>
      <c r="I10" s="38">
        <v>0</v>
      </c>
      <c r="J10" s="265">
        <v>0</v>
      </c>
      <c r="K10" s="265"/>
      <c r="L10" s="265"/>
      <c r="M10" s="38">
        <v>0</v>
      </c>
      <c r="N10" s="32"/>
      <c r="O10" s="32"/>
      <c r="P10" s="32"/>
    </row>
    <row r="11" spans="1:16" ht="9.9499999999999993" customHeight="1">
      <c r="A11" s="32"/>
      <c r="B11" s="264" t="s">
        <v>82</v>
      </c>
      <c r="C11" s="264"/>
      <c r="D11" s="264"/>
      <c r="E11" s="264"/>
      <c r="F11" s="264"/>
      <c r="G11" s="264"/>
      <c r="H11" s="38">
        <v>0</v>
      </c>
      <c r="I11" s="38">
        <v>0</v>
      </c>
      <c r="J11" s="265">
        <v>0</v>
      </c>
      <c r="K11" s="265"/>
      <c r="L11" s="265"/>
      <c r="M11" s="38">
        <v>0</v>
      </c>
      <c r="N11" s="32"/>
      <c r="O11" s="32"/>
      <c r="P11" s="32"/>
    </row>
    <row r="12" spans="1:16" ht="9.9499999999999993" customHeight="1">
      <c r="A12" s="32"/>
      <c r="B12" s="264" t="s">
        <v>83</v>
      </c>
      <c r="C12" s="264"/>
      <c r="D12" s="264"/>
      <c r="E12" s="264"/>
      <c r="F12" s="264"/>
      <c r="G12" s="264"/>
      <c r="H12" s="38"/>
      <c r="I12" s="38"/>
      <c r="J12" s="265"/>
      <c r="K12" s="265"/>
      <c r="L12" s="265"/>
      <c r="M12" s="38"/>
      <c r="N12" s="32"/>
      <c r="O12" s="32"/>
      <c r="P12" s="32"/>
    </row>
    <row r="13" spans="1:16" ht="9.9499999999999993" customHeight="1">
      <c r="A13" s="32"/>
      <c r="B13" s="264" t="s">
        <v>84</v>
      </c>
      <c r="C13" s="264"/>
      <c r="D13" s="264"/>
      <c r="E13" s="264"/>
      <c r="F13" s="264"/>
      <c r="G13" s="264"/>
      <c r="H13" s="38">
        <v>0</v>
      </c>
      <c r="I13" s="38">
        <v>0</v>
      </c>
      <c r="J13" s="265">
        <v>0</v>
      </c>
      <c r="K13" s="265"/>
      <c r="L13" s="265"/>
      <c r="M13" s="38">
        <v>0</v>
      </c>
      <c r="N13" s="32"/>
      <c r="O13" s="32"/>
      <c r="P13" s="32"/>
    </row>
    <row r="14" spans="1:16" ht="9.9499999999999993" customHeight="1">
      <c r="A14" s="32"/>
      <c r="B14" s="264" t="s">
        <v>85</v>
      </c>
      <c r="C14" s="264"/>
      <c r="D14" s="264"/>
      <c r="E14" s="264"/>
      <c r="F14" s="264"/>
      <c r="G14" s="264"/>
      <c r="H14" s="38">
        <v>0</v>
      </c>
      <c r="I14" s="38">
        <v>0</v>
      </c>
      <c r="J14" s="265">
        <v>0</v>
      </c>
      <c r="K14" s="265"/>
      <c r="L14" s="265"/>
      <c r="M14" s="38">
        <v>0</v>
      </c>
      <c r="N14" s="32"/>
      <c r="O14" s="32"/>
      <c r="P14" s="32"/>
    </row>
    <row r="15" spans="1:16" ht="9.9499999999999993" customHeight="1">
      <c r="A15" s="32"/>
      <c r="B15" s="264" t="s">
        <v>86</v>
      </c>
      <c r="C15" s="264"/>
      <c r="D15" s="264"/>
      <c r="E15" s="264"/>
      <c r="F15" s="264"/>
      <c r="G15" s="264"/>
      <c r="H15" s="38">
        <v>0</v>
      </c>
      <c r="I15" s="38">
        <v>0</v>
      </c>
      <c r="J15" s="265">
        <v>0</v>
      </c>
      <c r="K15" s="265"/>
      <c r="L15" s="265"/>
      <c r="M15" s="38">
        <v>0</v>
      </c>
      <c r="N15" s="32"/>
      <c r="O15" s="32"/>
      <c r="P15" s="32"/>
    </row>
    <row r="16" spans="1:16" ht="9.9499999999999993" customHeight="1">
      <c r="A16" s="32"/>
      <c r="B16" s="264" t="s">
        <v>87</v>
      </c>
      <c r="C16" s="264"/>
      <c r="D16" s="264"/>
      <c r="E16" s="264"/>
      <c r="F16" s="264"/>
      <c r="G16" s="264"/>
      <c r="H16" s="38">
        <v>0</v>
      </c>
      <c r="I16" s="38">
        <v>0</v>
      </c>
      <c r="J16" s="265">
        <v>0</v>
      </c>
      <c r="K16" s="265"/>
      <c r="L16" s="265"/>
      <c r="M16" s="38">
        <v>0</v>
      </c>
      <c r="N16" s="32"/>
      <c r="O16" s="32"/>
      <c r="P16" s="32"/>
    </row>
    <row r="17" spans="1:16" ht="9.9499999999999993" customHeight="1">
      <c r="A17" s="32"/>
      <c r="B17" s="264" t="s">
        <v>88</v>
      </c>
      <c r="C17" s="264"/>
      <c r="D17" s="264"/>
      <c r="E17" s="264"/>
      <c r="F17" s="264"/>
      <c r="G17" s="264"/>
      <c r="H17" s="38">
        <v>2220</v>
      </c>
      <c r="I17" s="38">
        <v>1.32</v>
      </c>
      <c r="J17" s="265">
        <v>81.17</v>
      </c>
      <c r="K17" s="265"/>
      <c r="L17" s="265"/>
      <c r="M17" s="38">
        <v>77.23</v>
      </c>
      <c r="N17" s="32"/>
      <c r="O17" s="32"/>
      <c r="P17" s="32"/>
    </row>
    <row r="18" spans="1:16" ht="9.9499999999999993" customHeight="1">
      <c r="A18" s="32"/>
      <c r="B18" s="264" t="s">
        <v>89</v>
      </c>
      <c r="C18" s="264"/>
      <c r="D18" s="264"/>
      <c r="E18" s="264"/>
      <c r="F18" s="264"/>
      <c r="G18" s="264"/>
      <c r="H18" s="38">
        <v>28.62</v>
      </c>
      <c r="I18" s="38">
        <v>0.02</v>
      </c>
      <c r="J18" s="265">
        <v>1.05</v>
      </c>
      <c r="K18" s="265"/>
      <c r="L18" s="265"/>
      <c r="M18" s="38">
        <v>1</v>
      </c>
      <c r="N18" s="32"/>
      <c r="O18" s="32"/>
      <c r="P18" s="32"/>
    </row>
    <row r="19" spans="1:16" ht="9.9499999999999993" customHeight="1">
      <c r="A19" s="32"/>
      <c r="B19" s="264" t="s">
        <v>90</v>
      </c>
      <c r="C19" s="264"/>
      <c r="D19" s="264"/>
      <c r="E19" s="264"/>
      <c r="F19" s="264"/>
      <c r="G19" s="264"/>
      <c r="H19" s="38">
        <v>0</v>
      </c>
      <c r="I19" s="38">
        <v>0</v>
      </c>
      <c r="J19" s="265">
        <v>0</v>
      </c>
      <c r="K19" s="265"/>
      <c r="L19" s="265"/>
      <c r="M19" s="38">
        <v>0</v>
      </c>
      <c r="N19" s="32"/>
      <c r="O19" s="32"/>
      <c r="P19" s="32"/>
    </row>
    <row r="20" spans="1:16" ht="9.9499999999999993" customHeight="1">
      <c r="A20" s="32"/>
      <c r="B20" s="264" t="s">
        <v>91</v>
      </c>
      <c r="C20" s="264"/>
      <c r="D20" s="264"/>
      <c r="E20" s="264"/>
      <c r="F20" s="264"/>
      <c r="G20" s="264"/>
      <c r="H20" s="38">
        <v>0</v>
      </c>
      <c r="I20" s="38">
        <v>0</v>
      </c>
      <c r="J20" s="265">
        <v>0</v>
      </c>
      <c r="K20" s="265"/>
      <c r="L20" s="265"/>
      <c r="M20" s="38">
        <v>0</v>
      </c>
      <c r="N20" s="32"/>
      <c r="O20" s="32"/>
      <c r="P20" s="32"/>
    </row>
    <row r="21" spans="1:16" ht="9.9499999999999993" customHeight="1">
      <c r="A21" s="32"/>
      <c r="B21" s="264" t="s">
        <v>92</v>
      </c>
      <c r="C21" s="264"/>
      <c r="D21" s="264"/>
      <c r="E21" s="264"/>
      <c r="F21" s="264"/>
      <c r="G21" s="264"/>
      <c r="H21" s="38">
        <v>0</v>
      </c>
      <c r="I21" s="38">
        <v>0</v>
      </c>
      <c r="J21" s="265">
        <v>0</v>
      </c>
      <c r="K21" s="265"/>
      <c r="L21" s="265"/>
      <c r="M21" s="38">
        <v>0</v>
      </c>
      <c r="N21" s="32"/>
      <c r="O21" s="32"/>
      <c r="P21" s="32"/>
    </row>
    <row r="22" spans="1:16" ht="9.9499999999999993" customHeight="1">
      <c r="A22" s="32"/>
      <c r="B22" s="264" t="s">
        <v>93</v>
      </c>
      <c r="C22" s="264"/>
      <c r="D22" s="264"/>
      <c r="E22" s="264"/>
      <c r="F22" s="264"/>
      <c r="G22" s="264"/>
      <c r="H22" s="38">
        <v>0</v>
      </c>
      <c r="I22" s="38">
        <v>0</v>
      </c>
      <c r="J22" s="265">
        <v>0</v>
      </c>
      <c r="K22" s="265"/>
      <c r="L22" s="265"/>
      <c r="M22" s="38">
        <v>0</v>
      </c>
      <c r="N22" s="32"/>
      <c r="O22" s="32"/>
      <c r="P22" s="32"/>
    </row>
    <row r="23" spans="1:16" ht="9.9499999999999993" customHeight="1">
      <c r="A23" s="32"/>
      <c r="B23" s="264" t="s">
        <v>94</v>
      </c>
      <c r="C23" s="264"/>
      <c r="D23" s="264"/>
      <c r="E23" s="264"/>
      <c r="F23" s="264"/>
      <c r="G23" s="264"/>
      <c r="H23" s="38">
        <v>0</v>
      </c>
      <c r="I23" s="38">
        <v>0</v>
      </c>
      <c r="J23" s="265">
        <v>0</v>
      </c>
      <c r="K23" s="265"/>
      <c r="L23" s="265"/>
      <c r="M23" s="38">
        <v>0</v>
      </c>
      <c r="N23" s="32"/>
      <c r="O23" s="32"/>
      <c r="P23" s="32"/>
    </row>
    <row r="24" spans="1:16" ht="9.9499999999999993" customHeight="1">
      <c r="A24" s="32"/>
      <c r="B24" s="264" t="s">
        <v>95</v>
      </c>
      <c r="C24" s="264"/>
      <c r="D24" s="264"/>
      <c r="E24" s="264"/>
      <c r="F24" s="264"/>
      <c r="G24" s="264"/>
      <c r="H24" s="38"/>
      <c r="I24" s="38"/>
      <c r="J24" s="265"/>
      <c r="K24" s="265"/>
      <c r="L24" s="265"/>
      <c r="M24" s="38"/>
      <c r="N24" s="32"/>
      <c r="O24" s="32"/>
      <c r="P24" s="32"/>
    </row>
    <row r="25" spans="1:16" ht="9.9499999999999993" customHeight="1">
      <c r="A25" s="32"/>
      <c r="B25" s="264" t="s">
        <v>96</v>
      </c>
      <c r="C25" s="264"/>
      <c r="D25" s="264"/>
      <c r="E25" s="264"/>
      <c r="F25" s="264"/>
      <c r="G25" s="264"/>
      <c r="H25" s="38">
        <v>0</v>
      </c>
      <c r="I25" s="38">
        <v>0</v>
      </c>
      <c r="J25" s="265">
        <v>0</v>
      </c>
      <c r="K25" s="265"/>
      <c r="L25" s="265"/>
      <c r="M25" s="38">
        <v>0</v>
      </c>
      <c r="N25" s="32"/>
      <c r="O25" s="32"/>
      <c r="P25" s="32"/>
    </row>
    <row r="26" spans="1:16" ht="9.9499999999999993" customHeight="1">
      <c r="A26" s="32"/>
      <c r="B26" s="264" t="s">
        <v>97</v>
      </c>
      <c r="C26" s="264"/>
      <c r="D26" s="264"/>
      <c r="E26" s="264"/>
      <c r="F26" s="264"/>
      <c r="G26" s="264"/>
      <c r="H26" s="38">
        <v>0</v>
      </c>
      <c r="I26" s="38">
        <v>0</v>
      </c>
      <c r="J26" s="265">
        <v>0</v>
      </c>
      <c r="K26" s="265"/>
      <c r="L26" s="265"/>
      <c r="M26" s="38">
        <v>0</v>
      </c>
      <c r="N26" s="32"/>
      <c r="O26" s="32"/>
      <c r="P26" s="32"/>
    </row>
    <row r="27" spans="1:16" ht="9.9499999999999993" customHeight="1">
      <c r="A27" s="32"/>
      <c r="B27" s="264" t="s">
        <v>98</v>
      </c>
      <c r="C27" s="264"/>
      <c r="D27" s="264"/>
      <c r="E27" s="264"/>
      <c r="F27" s="264"/>
      <c r="G27" s="264"/>
      <c r="H27" s="38">
        <v>0</v>
      </c>
      <c r="I27" s="38">
        <v>0</v>
      </c>
      <c r="J27" s="265">
        <v>0</v>
      </c>
      <c r="K27" s="265"/>
      <c r="L27" s="265"/>
      <c r="M27" s="38">
        <v>0</v>
      </c>
      <c r="N27" s="32"/>
      <c r="O27" s="32"/>
      <c r="P27" s="32"/>
    </row>
    <row r="28" spans="1:16" ht="9.9499999999999993" customHeight="1">
      <c r="A28" s="32"/>
      <c r="B28" s="264" t="s">
        <v>99</v>
      </c>
      <c r="C28" s="264"/>
      <c r="D28" s="264"/>
      <c r="E28" s="264"/>
      <c r="F28" s="264"/>
      <c r="G28" s="264"/>
      <c r="H28" s="38">
        <v>0</v>
      </c>
      <c r="I28" s="38">
        <v>0</v>
      </c>
      <c r="J28" s="265">
        <v>0</v>
      </c>
      <c r="K28" s="265"/>
      <c r="L28" s="265"/>
      <c r="M28" s="38">
        <v>0</v>
      </c>
      <c r="N28" s="32"/>
      <c r="O28" s="32"/>
      <c r="P28" s="32"/>
    </row>
    <row r="29" spans="1:16" ht="9.9499999999999993" customHeight="1">
      <c r="A29" s="32"/>
      <c r="B29" s="264" t="s">
        <v>100</v>
      </c>
      <c r="C29" s="264"/>
      <c r="D29" s="264"/>
      <c r="E29" s="264"/>
      <c r="F29" s="264"/>
      <c r="G29" s="264"/>
      <c r="H29" s="38">
        <v>0</v>
      </c>
      <c r="I29" s="38">
        <v>0</v>
      </c>
      <c r="J29" s="265">
        <v>0</v>
      </c>
      <c r="K29" s="265"/>
      <c r="L29" s="265"/>
      <c r="M29" s="38">
        <v>0</v>
      </c>
      <c r="N29" s="32"/>
      <c r="O29" s="32"/>
      <c r="P29" s="32"/>
    </row>
    <row r="30" spans="1:16" ht="9.9499999999999993" customHeight="1">
      <c r="A30" s="32"/>
      <c r="B30" s="264" t="s">
        <v>101</v>
      </c>
      <c r="C30" s="264"/>
      <c r="D30" s="264"/>
      <c r="E30" s="264"/>
      <c r="F30" s="264"/>
      <c r="G30" s="264"/>
      <c r="H30" s="38">
        <v>0</v>
      </c>
      <c r="I30" s="38">
        <v>0</v>
      </c>
      <c r="J30" s="265">
        <v>0</v>
      </c>
      <c r="K30" s="265"/>
      <c r="L30" s="265"/>
      <c r="M30" s="38">
        <v>0</v>
      </c>
      <c r="N30" s="32"/>
      <c r="O30" s="32"/>
      <c r="P30" s="32"/>
    </row>
    <row r="31" spans="1:16" ht="9.9499999999999993" customHeight="1">
      <c r="A31" s="32"/>
      <c r="B31" s="264" t="s">
        <v>102</v>
      </c>
      <c r="C31" s="264"/>
      <c r="D31" s="264"/>
      <c r="E31" s="264"/>
      <c r="F31" s="264"/>
      <c r="G31" s="264"/>
      <c r="H31" s="38">
        <v>0</v>
      </c>
      <c r="I31" s="38">
        <v>0</v>
      </c>
      <c r="J31" s="265">
        <v>0</v>
      </c>
      <c r="K31" s="265"/>
      <c r="L31" s="265"/>
      <c r="M31" s="38">
        <v>0</v>
      </c>
      <c r="N31" s="32"/>
      <c r="O31" s="32"/>
      <c r="P31" s="32"/>
    </row>
    <row r="32" spans="1:16" ht="9.9499999999999993" customHeight="1">
      <c r="A32" s="32"/>
      <c r="B32" s="264" t="s">
        <v>103</v>
      </c>
      <c r="C32" s="264"/>
      <c r="D32" s="264"/>
      <c r="E32" s="264"/>
      <c r="F32" s="264"/>
      <c r="G32" s="264"/>
      <c r="H32" s="38">
        <v>0</v>
      </c>
      <c r="I32" s="38">
        <v>0</v>
      </c>
      <c r="J32" s="265">
        <v>0</v>
      </c>
      <c r="K32" s="265"/>
      <c r="L32" s="265"/>
      <c r="M32" s="38">
        <v>0</v>
      </c>
      <c r="N32" s="32"/>
      <c r="O32" s="32"/>
      <c r="P32" s="32"/>
    </row>
    <row r="33" spans="1:16" ht="9.9499999999999993" customHeight="1">
      <c r="A33" s="32"/>
      <c r="B33" s="264" t="s">
        <v>104</v>
      </c>
      <c r="C33" s="264"/>
      <c r="D33" s="264"/>
      <c r="E33" s="264"/>
      <c r="F33" s="264"/>
      <c r="G33" s="264"/>
      <c r="H33" s="38">
        <v>0</v>
      </c>
      <c r="I33" s="38">
        <v>0</v>
      </c>
      <c r="J33" s="265">
        <v>0</v>
      </c>
      <c r="K33" s="265"/>
      <c r="L33" s="265"/>
      <c r="M33" s="38">
        <v>0</v>
      </c>
      <c r="N33" s="32"/>
      <c r="O33" s="32"/>
      <c r="P33" s="32"/>
    </row>
    <row r="34" spans="1:16" ht="9.9499999999999993" customHeight="1">
      <c r="A34" s="32"/>
      <c r="B34" s="257" t="s">
        <v>18</v>
      </c>
      <c r="C34" s="257"/>
      <c r="D34" s="257"/>
      <c r="E34" s="257"/>
      <c r="F34" s="258">
        <v>2248.62</v>
      </c>
      <c r="G34" s="258"/>
      <c r="H34" s="258"/>
      <c r="I34" s="36">
        <v>1.34</v>
      </c>
      <c r="J34" s="259">
        <v>82.22</v>
      </c>
      <c r="K34" s="259"/>
      <c r="L34" s="259"/>
      <c r="M34" s="36">
        <v>78.23</v>
      </c>
      <c r="N34" s="32"/>
      <c r="O34" s="32"/>
      <c r="P34" s="32"/>
    </row>
    <row r="35" spans="1:16" ht="9.9499999999999993" customHeight="1">
      <c r="A35" s="32"/>
      <c r="B35" s="263" t="s">
        <v>105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32"/>
      <c r="O35" s="32"/>
      <c r="P35" s="32"/>
    </row>
    <row r="36" spans="1:16" ht="9.9499999999999993" customHeight="1">
      <c r="A36" s="32"/>
      <c r="B36" s="264" t="s">
        <v>106</v>
      </c>
      <c r="C36" s="264"/>
      <c r="D36" s="264"/>
      <c r="E36" s="264"/>
      <c r="F36" s="264"/>
      <c r="G36" s="264"/>
      <c r="H36" s="38">
        <v>360.01</v>
      </c>
      <c r="I36" s="38">
        <v>0.21</v>
      </c>
      <c r="J36" s="265">
        <v>13.16</v>
      </c>
      <c r="K36" s="265"/>
      <c r="L36" s="265"/>
      <c r="M36" s="38">
        <v>12.52</v>
      </c>
      <c r="N36" s="32"/>
      <c r="O36" s="32"/>
      <c r="P36" s="32"/>
    </row>
    <row r="37" spans="1:16" ht="9.9499999999999993" customHeight="1">
      <c r="A37" s="32"/>
      <c r="B37" s="264" t="s">
        <v>107</v>
      </c>
      <c r="C37" s="264"/>
      <c r="D37" s="264"/>
      <c r="E37" s="264"/>
      <c r="F37" s="264"/>
      <c r="G37" s="264"/>
      <c r="H37" s="38"/>
      <c r="I37" s="38"/>
      <c r="J37" s="265"/>
      <c r="K37" s="265"/>
      <c r="L37" s="265"/>
      <c r="M37" s="38"/>
      <c r="N37" s="32"/>
      <c r="O37" s="32"/>
      <c r="P37" s="32"/>
    </row>
    <row r="38" spans="1:16" ht="9.9499999999999993" customHeight="1">
      <c r="A38" s="32"/>
      <c r="B38" s="264" t="s">
        <v>108</v>
      </c>
      <c r="C38" s="264"/>
      <c r="D38" s="264"/>
      <c r="E38" s="264"/>
      <c r="F38" s="264"/>
      <c r="G38" s="264"/>
      <c r="H38" s="38">
        <v>67.459999999999994</v>
      </c>
      <c r="I38" s="38">
        <v>0.04</v>
      </c>
      <c r="J38" s="265">
        <v>2.4700000000000002</v>
      </c>
      <c r="K38" s="265"/>
      <c r="L38" s="265"/>
      <c r="M38" s="38">
        <v>2.35</v>
      </c>
      <c r="N38" s="32"/>
      <c r="O38" s="32"/>
      <c r="P38" s="32"/>
    </row>
    <row r="39" spans="1:16" ht="9.9499999999999993" customHeight="1">
      <c r="A39" s="32"/>
      <c r="B39" s="264" t="s">
        <v>109</v>
      </c>
      <c r="C39" s="264"/>
      <c r="D39" s="264"/>
      <c r="E39" s="264"/>
      <c r="F39" s="264"/>
      <c r="G39" s="264"/>
      <c r="H39" s="38">
        <v>0</v>
      </c>
      <c r="I39" s="38">
        <v>0</v>
      </c>
      <c r="J39" s="265">
        <v>0</v>
      </c>
      <c r="K39" s="265"/>
      <c r="L39" s="265"/>
      <c r="M39" s="38">
        <v>0</v>
      </c>
      <c r="N39" s="32"/>
      <c r="O39" s="32"/>
      <c r="P39" s="32"/>
    </row>
    <row r="40" spans="1:16" ht="9.9499999999999993" customHeight="1">
      <c r="A40" s="32"/>
      <c r="B40" s="264" t="s">
        <v>110</v>
      </c>
      <c r="C40" s="264"/>
      <c r="D40" s="264"/>
      <c r="E40" s="264"/>
      <c r="F40" s="264"/>
      <c r="G40" s="264"/>
      <c r="H40" s="38">
        <v>0</v>
      </c>
      <c r="I40" s="38">
        <v>0</v>
      </c>
      <c r="J40" s="265">
        <v>0</v>
      </c>
      <c r="K40" s="265"/>
      <c r="L40" s="265"/>
      <c r="M40" s="38">
        <v>0</v>
      </c>
      <c r="N40" s="32"/>
      <c r="O40" s="32"/>
      <c r="P40" s="32"/>
    </row>
    <row r="41" spans="1:16" ht="9.9499999999999993" customHeight="1">
      <c r="A41" s="32"/>
      <c r="B41" s="264" t="s">
        <v>111</v>
      </c>
      <c r="C41" s="264"/>
      <c r="D41" s="264"/>
      <c r="E41" s="264"/>
      <c r="F41" s="264"/>
      <c r="G41" s="264"/>
      <c r="H41" s="38">
        <v>0</v>
      </c>
      <c r="I41" s="38">
        <v>0</v>
      </c>
      <c r="J41" s="265">
        <v>0</v>
      </c>
      <c r="K41" s="265"/>
      <c r="L41" s="265"/>
      <c r="M41" s="38">
        <v>0</v>
      </c>
      <c r="N41" s="32"/>
      <c r="O41" s="32"/>
      <c r="P41" s="32"/>
    </row>
    <row r="42" spans="1:16" ht="9.9499999999999993" customHeight="1">
      <c r="A42" s="32"/>
      <c r="B42" s="264" t="s">
        <v>112</v>
      </c>
      <c r="C42" s="264"/>
      <c r="D42" s="264"/>
      <c r="E42" s="264"/>
      <c r="F42" s="264"/>
      <c r="G42" s="264"/>
      <c r="H42" s="38">
        <v>0</v>
      </c>
      <c r="I42" s="38">
        <v>0</v>
      </c>
      <c r="J42" s="265">
        <v>0</v>
      </c>
      <c r="K42" s="265"/>
      <c r="L42" s="265"/>
      <c r="M42" s="38">
        <v>0</v>
      </c>
      <c r="N42" s="32"/>
      <c r="O42" s="32"/>
      <c r="P42" s="32"/>
    </row>
    <row r="43" spans="1:16" ht="9.9499999999999993" customHeight="1">
      <c r="A43" s="32"/>
      <c r="B43" s="264" t="s">
        <v>113</v>
      </c>
      <c r="C43" s="264"/>
      <c r="D43" s="264"/>
      <c r="E43" s="264"/>
      <c r="F43" s="264"/>
      <c r="G43" s="264"/>
      <c r="H43" s="38">
        <v>0</v>
      </c>
      <c r="I43" s="38">
        <v>0</v>
      </c>
      <c r="J43" s="265">
        <v>0</v>
      </c>
      <c r="K43" s="265"/>
      <c r="L43" s="265"/>
      <c r="M43" s="38">
        <v>0</v>
      </c>
      <c r="N43" s="32"/>
      <c r="O43" s="32"/>
      <c r="P43" s="32"/>
    </row>
    <row r="44" spans="1:16" ht="9.9499999999999993" customHeight="1">
      <c r="A44" s="32"/>
      <c r="B44" s="264" t="s">
        <v>114</v>
      </c>
      <c r="C44" s="264"/>
      <c r="D44" s="264"/>
      <c r="E44" s="264"/>
      <c r="F44" s="264"/>
      <c r="G44" s="264"/>
      <c r="H44" s="38">
        <v>0</v>
      </c>
      <c r="I44" s="38">
        <v>0</v>
      </c>
      <c r="J44" s="265">
        <v>0</v>
      </c>
      <c r="K44" s="265"/>
      <c r="L44" s="265"/>
      <c r="M44" s="38">
        <v>0</v>
      </c>
      <c r="N44" s="32"/>
      <c r="O44" s="32"/>
      <c r="P44" s="32"/>
    </row>
    <row r="45" spans="1:16" ht="9.9499999999999993" customHeight="1">
      <c r="A45" s="32"/>
      <c r="B45" s="264" t="s">
        <v>115</v>
      </c>
      <c r="C45" s="264"/>
      <c r="D45" s="264"/>
      <c r="E45" s="264"/>
      <c r="F45" s="264"/>
      <c r="G45" s="264"/>
      <c r="H45" s="38">
        <v>0</v>
      </c>
      <c r="I45" s="38">
        <v>0</v>
      </c>
      <c r="J45" s="265">
        <v>0</v>
      </c>
      <c r="K45" s="265"/>
      <c r="L45" s="265"/>
      <c r="M45" s="38">
        <v>0</v>
      </c>
      <c r="N45" s="32"/>
      <c r="O45" s="32"/>
      <c r="P45" s="32"/>
    </row>
    <row r="46" spans="1:16" ht="9.9499999999999993" customHeight="1">
      <c r="A46" s="32"/>
      <c r="B46" s="264" t="s">
        <v>116</v>
      </c>
      <c r="C46" s="264"/>
      <c r="D46" s="264"/>
      <c r="E46" s="264"/>
      <c r="F46" s="264"/>
      <c r="G46" s="264"/>
      <c r="H46" s="38">
        <v>0</v>
      </c>
      <c r="I46" s="38">
        <v>0</v>
      </c>
      <c r="J46" s="265">
        <v>0</v>
      </c>
      <c r="K46" s="265"/>
      <c r="L46" s="265"/>
      <c r="M46" s="38">
        <v>0</v>
      </c>
      <c r="N46" s="32"/>
      <c r="O46" s="32"/>
      <c r="P46" s="32"/>
    </row>
    <row r="47" spans="1:16" ht="9.9499999999999993" customHeight="1">
      <c r="A47" s="32"/>
      <c r="B47" s="264" t="s">
        <v>117</v>
      </c>
      <c r="C47" s="264"/>
      <c r="D47" s="264"/>
      <c r="E47" s="264"/>
      <c r="F47" s="264"/>
      <c r="G47" s="264"/>
      <c r="H47" s="38">
        <v>36.04</v>
      </c>
      <c r="I47" s="38">
        <v>0.02</v>
      </c>
      <c r="J47" s="265">
        <v>1.32</v>
      </c>
      <c r="K47" s="265"/>
      <c r="L47" s="265"/>
      <c r="M47" s="38">
        <v>1.25</v>
      </c>
      <c r="N47" s="32"/>
      <c r="O47" s="32"/>
      <c r="P47" s="32"/>
    </row>
    <row r="48" spans="1:16" ht="9.9499999999999993" customHeight="1">
      <c r="A48" s="32"/>
      <c r="B48" s="264" t="s">
        <v>118</v>
      </c>
      <c r="C48" s="264"/>
      <c r="D48" s="264"/>
      <c r="E48" s="264"/>
      <c r="F48" s="264"/>
      <c r="G48" s="264"/>
      <c r="H48" s="38">
        <v>0</v>
      </c>
      <c r="I48" s="38">
        <v>0</v>
      </c>
      <c r="J48" s="265">
        <v>0</v>
      </c>
      <c r="K48" s="265"/>
      <c r="L48" s="265"/>
      <c r="M48" s="38">
        <v>0</v>
      </c>
      <c r="N48" s="32"/>
      <c r="O48" s="32"/>
      <c r="P48" s="32"/>
    </row>
    <row r="49" spans="1:16" ht="9.9499999999999993" customHeight="1">
      <c r="A49" s="32"/>
      <c r="B49" s="257" t="s">
        <v>119</v>
      </c>
      <c r="C49" s="257"/>
      <c r="D49" s="257"/>
      <c r="E49" s="257"/>
      <c r="F49" s="258">
        <v>463.51</v>
      </c>
      <c r="G49" s="258"/>
      <c r="H49" s="258"/>
      <c r="I49" s="36">
        <v>0.27</v>
      </c>
      <c r="J49" s="259">
        <v>16.95</v>
      </c>
      <c r="K49" s="259"/>
      <c r="L49" s="259"/>
      <c r="M49" s="36">
        <v>16.12</v>
      </c>
      <c r="N49" s="32"/>
      <c r="O49" s="32"/>
      <c r="P49" s="32"/>
    </row>
    <row r="50" spans="1:16" ht="9.9499999999999993" customHeight="1">
      <c r="A50" s="32"/>
      <c r="B50" s="263" t="s">
        <v>30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32"/>
      <c r="O50" s="32"/>
      <c r="P50" s="32"/>
    </row>
    <row r="51" spans="1:16" ht="9.9499999999999993" customHeight="1">
      <c r="A51" s="32"/>
      <c r="B51" s="264" t="s">
        <v>120</v>
      </c>
      <c r="C51" s="264"/>
      <c r="D51" s="264"/>
      <c r="E51" s="264"/>
      <c r="F51" s="264"/>
      <c r="G51" s="264"/>
      <c r="H51" s="38">
        <v>22.92</v>
      </c>
      <c r="I51" s="38">
        <v>0.02</v>
      </c>
      <c r="J51" s="265">
        <v>0.84</v>
      </c>
      <c r="K51" s="265"/>
      <c r="L51" s="265"/>
      <c r="M51" s="38">
        <v>0.8</v>
      </c>
      <c r="N51" s="32"/>
      <c r="O51" s="32"/>
      <c r="P51" s="32"/>
    </row>
    <row r="52" spans="1:16" ht="9.9499999999999993" customHeight="1">
      <c r="A52" s="32"/>
      <c r="B52" s="257" t="s">
        <v>121</v>
      </c>
      <c r="C52" s="257"/>
      <c r="D52" s="257"/>
      <c r="E52" s="257"/>
      <c r="F52" s="258">
        <v>22.92</v>
      </c>
      <c r="G52" s="258"/>
      <c r="H52" s="258"/>
      <c r="I52" s="36">
        <v>0.02</v>
      </c>
      <c r="J52" s="259">
        <v>0.84</v>
      </c>
      <c r="K52" s="259"/>
      <c r="L52" s="259"/>
      <c r="M52" s="36">
        <v>0.8</v>
      </c>
      <c r="N52" s="32"/>
      <c r="O52" s="32"/>
      <c r="P52" s="32"/>
    </row>
    <row r="53" spans="1:16" ht="9.9499999999999993" customHeight="1">
      <c r="A53" s="32"/>
      <c r="B53" s="260" t="s">
        <v>122</v>
      </c>
      <c r="C53" s="260"/>
      <c r="D53" s="260"/>
      <c r="E53" s="260"/>
      <c r="F53" s="261">
        <v>2735.05</v>
      </c>
      <c r="G53" s="261"/>
      <c r="H53" s="261"/>
      <c r="I53" s="37">
        <v>1.63</v>
      </c>
      <c r="J53" s="262">
        <v>100.01</v>
      </c>
      <c r="K53" s="262"/>
      <c r="L53" s="262"/>
      <c r="M53" s="37">
        <v>95.15</v>
      </c>
      <c r="N53" s="32"/>
      <c r="O53" s="32"/>
      <c r="P53" s="32"/>
    </row>
    <row r="54" spans="1:16" ht="9.9499999999999993" customHeight="1">
      <c r="A54" s="32"/>
      <c r="B54" s="263" t="s">
        <v>123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32"/>
      <c r="O54" s="32"/>
      <c r="P54" s="32"/>
    </row>
    <row r="55" spans="1:16" ht="9.9499999999999993" customHeight="1">
      <c r="A55" s="32"/>
      <c r="B55" s="264" t="s">
        <v>124</v>
      </c>
      <c r="C55" s="264"/>
      <c r="D55" s="264"/>
      <c r="E55" s="264"/>
      <c r="F55" s="264"/>
      <c r="G55" s="264"/>
      <c r="H55" s="38">
        <v>0</v>
      </c>
      <c r="I55" s="38">
        <v>0</v>
      </c>
      <c r="J55" s="265">
        <v>0</v>
      </c>
      <c r="K55" s="265"/>
      <c r="L55" s="265"/>
      <c r="M55" s="38">
        <v>0</v>
      </c>
      <c r="N55" s="32"/>
      <c r="O55" s="32"/>
      <c r="P55" s="32"/>
    </row>
    <row r="56" spans="1:16" ht="9.9499999999999993" customHeight="1">
      <c r="A56" s="32"/>
      <c r="B56" s="264" t="s">
        <v>125</v>
      </c>
      <c r="C56" s="264"/>
      <c r="D56" s="264"/>
      <c r="E56" s="264"/>
      <c r="F56" s="264"/>
      <c r="G56" s="264"/>
      <c r="H56" s="38">
        <v>0</v>
      </c>
      <c r="I56" s="38">
        <v>0</v>
      </c>
      <c r="J56" s="265">
        <v>0</v>
      </c>
      <c r="K56" s="265"/>
      <c r="L56" s="265"/>
      <c r="M56" s="38">
        <v>0</v>
      </c>
      <c r="N56" s="32"/>
      <c r="O56" s="32"/>
      <c r="P56" s="32"/>
    </row>
    <row r="57" spans="1:16" ht="9.9499999999999993" customHeight="1">
      <c r="A57" s="32"/>
      <c r="B57" s="264" t="s">
        <v>126</v>
      </c>
      <c r="C57" s="264"/>
      <c r="D57" s="264"/>
      <c r="E57" s="264"/>
      <c r="F57" s="264"/>
      <c r="G57" s="264"/>
      <c r="H57" s="38">
        <v>0</v>
      </c>
      <c r="I57" s="38">
        <v>0</v>
      </c>
      <c r="J57" s="265">
        <v>0</v>
      </c>
      <c r="K57" s="265"/>
      <c r="L57" s="265"/>
      <c r="M57" s="38">
        <v>0</v>
      </c>
      <c r="N57" s="32"/>
      <c r="O57" s="32"/>
      <c r="P57" s="32"/>
    </row>
    <row r="58" spans="1:16" ht="9.9499999999999993" customHeight="1">
      <c r="A58" s="32"/>
      <c r="B58" s="257" t="s">
        <v>127</v>
      </c>
      <c r="C58" s="257"/>
      <c r="D58" s="257"/>
      <c r="E58" s="257"/>
      <c r="F58" s="258">
        <v>0</v>
      </c>
      <c r="G58" s="258"/>
      <c r="H58" s="258"/>
      <c r="I58" s="36">
        <v>0</v>
      </c>
      <c r="J58" s="259">
        <v>0</v>
      </c>
      <c r="K58" s="259"/>
      <c r="L58" s="259"/>
      <c r="M58" s="36">
        <v>0</v>
      </c>
      <c r="N58" s="32"/>
      <c r="O58" s="32"/>
      <c r="P58" s="32"/>
    </row>
    <row r="59" spans="1:16" ht="9.9499999999999993" customHeight="1">
      <c r="A59" s="32"/>
      <c r="B59" s="263" t="s">
        <v>128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32"/>
      <c r="O59" s="32"/>
      <c r="P59" s="32"/>
    </row>
    <row r="60" spans="1:16" ht="9.9499999999999993" customHeight="1">
      <c r="A60" s="32"/>
      <c r="B60" s="264" t="s">
        <v>129</v>
      </c>
      <c r="C60" s="264"/>
      <c r="D60" s="264"/>
      <c r="E60" s="264"/>
      <c r="F60" s="264"/>
      <c r="G60" s="264"/>
      <c r="H60" s="38">
        <v>0</v>
      </c>
      <c r="I60" s="38">
        <v>0</v>
      </c>
      <c r="J60" s="265">
        <v>0</v>
      </c>
      <c r="K60" s="265"/>
      <c r="L60" s="265"/>
      <c r="M60" s="38">
        <v>0</v>
      </c>
      <c r="N60" s="32"/>
      <c r="O60" s="32"/>
      <c r="P60" s="32"/>
    </row>
    <row r="61" spans="1:16" ht="9.9499999999999993" customHeight="1">
      <c r="A61" s="32"/>
      <c r="B61" s="264" t="s">
        <v>130</v>
      </c>
      <c r="C61" s="264"/>
      <c r="D61" s="264"/>
      <c r="E61" s="264"/>
      <c r="F61" s="264"/>
      <c r="G61" s="264"/>
      <c r="H61" s="38">
        <v>13.05</v>
      </c>
      <c r="I61" s="38">
        <v>0.01</v>
      </c>
      <c r="J61" s="265">
        <v>0.48</v>
      </c>
      <c r="K61" s="265"/>
      <c r="L61" s="265"/>
      <c r="M61" s="38">
        <v>0.45</v>
      </c>
      <c r="N61" s="32"/>
      <c r="O61" s="32"/>
      <c r="P61" s="32"/>
    </row>
    <row r="62" spans="1:16" ht="9.9499999999999993" customHeight="1">
      <c r="A62" s="32"/>
      <c r="B62" s="264" t="s">
        <v>131</v>
      </c>
      <c r="C62" s="264"/>
      <c r="D62" s="264"/>
      <c r="E62" s="264"/>
      <c r="F62" s="264"/>
      <c r="G62" s="264"/>
      <c r="H62" s="38">
        <v>0</v>
      </c>
      <c r="I62" s="38">
        <v>0</v>
      </c>
      <c r="J62" s="265">
        <v>0</v>
      </c>
      <c r="K62" s="265"/>
      <c r="L62" s="265"/>
      <c r="M62" s="38">
        <v>0</v>
      </c>
      <c r="N62" s="32"/>
      <c r="O62" s="32"/>
      <c r="P62" s="32"/>
    </row>
    <row r="63" spans="1:16" ht="9.9499999999999993" customHeight="1">
      <c r="A63" s="32"/>
      <c r="B63" s="257" t="s">
        <v>132</v>
      </c>
      <c r="C63" s="257"/>
      <c r="D63" s="257"/>
      <c r="E63" s="257"/>
      <c r="F63" s="258">
        <v>13.05</v>
      </c>
      <c r="G63" s="258"/>
      <c r="H63" s="258"/>
      <c r="I63" s="36">
        <v>0.01</v>
      </c>
      <c r="J63" s="259">
        <v>0.48</v>
      </c>
      <c r="K63" s="259"/>
      <c r="L63" s="259"/>
      <c r="M63" s="36">
        <v>0.45</v>
      </c>
      <c r="N63" s="32"/>
      <c r="O63" s="32"/>
      <c r="P63" s="32"/>
    </row>
    <row r="64" spans="1:16" ht="9.9499999999999993" customHeight="1">
      <c r="A64" s="32"/>
      <c r="B64" s="260" t="s">
        <v>133</v>
      </c>
      <c r="C64" s="260"/>
      <c r="D64" s="260"/>
      <c r="E64" s="260"/>
      <c r="F64" s="262">
        <v>13.05</v>
      </c>
      <c r="G64" s="262"/>
      <c r="H64" s="262"/>
      <c r="I64" s="37">
        <v>0.01</v>
      </c>
      <c r="J64" s="262">
        <v>0.48</v>
      </c>
      <c r="K64" s="262"/>
      <c r="L64" s="262"/>
      <c r="M64" s="37">
        <v>0.45</v>
      </c>
      <c r="N64" s="32"/>
      <c r="O64" s="32"/>
      <c r="P64" s="32"/>
    </row>
    <row r="65" spans="1:16" ht="9.9499999999999993" customHeight="1">
      <c r="A65" s="32"/>
      <c r="B65" s="260" t="s">
        <v>134</v>
      </c>
      <c r="C65" s="260"/>
      <c r="D65" s="260"/>
      <c r="E65" s="260"/>
      <c r="F65" s="261">
        <v>2748.1</v>
      </c>
      <c r="G65" s="261"/>
      <c r="H65" s="261"/>
      <c r="I65" s="37">
        <v>1.64</v>
      </c>
      <c r="J65" s="262">
        <v>100.49</v>
      </c>
      <c r="K65" s="262"/>
      <c r="L65" s="262"/>
      <c r="M65" s="37">
        <v>95.6</v>
      </c>
      <c r="N65" s="32"/>
      <c r="O65" s="32"/>
      <c r="P65" s="32"/>
    </row>
    <row r="66" spans="1:16" ht="9.9499999999999993" customHeight="1">
      <c r="A66" s="32"/>
      <c r="B66" s="263" t="s">
        <v>135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32"/>
      <c r="O66" s="32"/>
      <c r="P66" s="32"/>
    </row>
    <row r="67" spans="1:16" ht="9.9499999999999993" customHeight="1">
      <c r="A67" s="32"/>
      <c r="B67" s="264" t="s">
        <v>136</v>
      </c>
      <c r="C67" s="264"/>
      <c r="D67" s="264"/>
      <c r="E67" s="264"/>
      <c r="F67" s="264"/>
      <c r="G67" s="264"/>
      <c r="H67" s="38">
        <v>0</v>
      </c>
      <c r="I67" s="38">
        <v>0</v>
      </c>
      <c r="J67" s="265">
        <v>0</v>
      </c>
      <c r="K67" s="265"/>
      <c r="L67" s="265"/>
      <c r="M67" s="38">
        <v>0</v>
      </c>
      <c r="N67" s="32"/>
      <c r="O67" s="32"/>
      <c r="P67" s="32"/>
    </row>
    <row r="68" spans="1:16" ht="9.9499999999999993" customHeight="1">
      <c r="A68" s="32"/>
      <c r="B68" s="264" t="s">
        <v>137</v>
      </c>
      <c r="C68" s="264"/>
      <c r="D68" s="264"/>
      <c r="E68" s="264"/>
      <c r="F68" s="264"/>
      <c r="G68" s="264"/>
      <c r="H68" s="38">
        <v>126.53</v>
      </c>
      <c r="I68" s="38">
        <v>0.08</v>
      </c>
      <c r="J68" s="265">
        <v>4.63</v>
      </c>
      <c r="K68" s="265"/>
      <c r="L68" s="265"/>
      <c r="M68" s="38">
        <v>4.4000000000000004</v>
      </c>
      <c r="N68" s="32"/>
      <c r="O68" s="32"/>
      <c r="P68" s="32"/>
    </row>
    <row r="69" spans="1:16" ht="9.9499999999999993" customHeight="1">
      <c r="A69" s="32"/>
      <c r="B69" s="264" t="s">
        <v>138</v>
      </c>
      <c r="C69" s="264"/>
      <c r="D69" s="264"/>
      <c r="E69" s="264"/>
      <c r="F69" s="264"/>
      <c r="G69" s="264"/>
      <c r="H69" s="38">
        <v>0</v>
      </c>
      <c r="I69" s="38">
        <v>0</v>
      </c>
      <c r="J69" s="265">
        <v>0</v>
      </c>
      <c r="K69" s="265"/>
      <c r="L69" s="265"/>
      <c r="M69" s="38">
        <v>0</v>
      </c>
      <c r="N69" s="32"/>
      <c r="O69" s="32"/>
      <c r="P69" s="32"/>
    </row>
    <row r="70" spans="1:16" ht="9.9499999999999993" customHeight="1">
      <c r="A70" s="32"/>
      <c r="B70" s="257" t="s">
        <v>139</v>
      </c>
      <c r="C70" s="257"/>
      <c r="D70" s="257"/>
      <c r="E70" s="257"/>
      <c r="F70" s="258">
        <v>126.53</v>
      </c>
      <c r="G70" s="258"/>
      <c r="H70" s="258"/>
      <c r="I70" s="36">
        <v>0.08</v>
      </c>
      <c r="J70" s="259">
        <v>4.63</v>
      </c>
      <c r="K70" s="259"/>
      <c r="L70" s="259"/>
      <c r="M70" s="36">
        <v>4.4000000000000004</v>
      </c>
      <c r="N70" s="32"/>
      <c r="O70" s="32"/>
      <c r="P70" s="32"/>
    </row>
    <row r="71" spans="1:16" ht="9.9499999999999993" customHeight="1">
      <c r="A71" s="32"/>
      <c r="B71" s="260" t="s">
        <v>140</v>
      </c>
      <c r="C71" s="260"/>
      <c r="D71" s="260"/>
      <c r="E71" s="260"/>
      <c r="F71" s="261">
        <v>2874.63</v>
      </c>
      <c r="G71" s="261"/>
      <c r="H71" s="261"/>
      <c r="I71" s="37">
        <v>1.72</v>
      </c>
      <c r="J71" s="262">
        <v>105.12</v>
      </c>
      <c r="K71" s="262"/>
      <c r="L71" s="262"/>
      <c r="M71" s="35" t="s">
        <v>141</v>
      </c>
      <c r="N71" s="32"/>
      <c r="O71" s="32"/>
      <c r="P71" s="32"/>
    </row>
    <row r="72" spans="1:16" ht="27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15" customHeight="1">
      <c r="A73" s="32"/>
      <c r="B73" s="256" t="s">
        <v>51</v>
      </c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</row>
    <row r="74" spans="1:16" ht="20.100000000000001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P65"/>
  <sheetViews>
    <sheetView showGridLines="0" zoomScaleNormal="100" workbookViewId="0"/>
  </sheetViews>
  <sheetFormatPr defaultRowHeight="12.75"/>
  <cols>
    <col min="1" max="1" width="5" style="92" customWidth="1"/>
    <col min="2" max="2" width="17.5703125" style="92" customWidth="1"/>
    <col min="3" max="3" width="0.5703125" style="92" customWidth="1"/>
    <col min="4" max="4" width="3.7109375" style="92" customWidth="1"/>
    <col min="5" max="5" width="17.42578125" style="92" customWidth="1"/>
    <col min="6" max="7" width="1" style="92" customWidth="1"/>
    <col min="8" max="8" width="8.42578125" style="92" customWidth="1"/>
    <col min="9" max="9" width="10.140625" style="92" customWidth="1"/>
    <col min="10" max="10" width="9.28515625" style="92" customWidth="1"/>
    <col min="11" max="11" width="1.7109375" style="92" customWidth="1"/>
    <col min="12" max="12" width="3.85546875" style="92" customWidth="1"/>
    <col min="13" max="13" width="15.28515625" style="92" customWidth="1"/>
    <col min="14" max="14" width="5" style="92" customWidth="1"/>
    <col min="15" max="15" width="4.85546875" style="92" customWidth="1"/>
    <col min="16" max="16" width="32.140625" style="92" customWidth="1"/>
    <col min="17" max="256" width="8.7109375" style="92"/>
    <col min="257" max="257" width="5" style="92" customWidth="1"/>
    <col min="258" max="258" width="17.5703125" style="92" customWidth="1"/>
    <col min="259" max="259" width="0.5703125" style="92" customWidth="1"/>
    <col min="260" max="260" width="3.7109375" style="92" customWidth="1"/>
    <col min="261" max="261" width="17.42578125" style="92" customWidth="1"/>
    <col min="262" max="263" width="1" style="92" customWidth="1"/>
    <col min="264" max="264" width="8.42578125" style="92" customWidth="1"/>
    <col min="265" max="265" width="10.140625" style="92" customWidth="1"/>
    <col min="266" max="266" width="9.28515625" style="92" customWidth="1"/>
    <col min="267" max="267" width="1.7109375" style="92" customWidth="1"/>
    <col min="268" max="268" width="3.85546875" style="92" customWidth="1"/>
    <col min="269" max="269" width="15.28515625" style="92" customWidth="1"/>
    <col min="270" max="270" width="5" style="92" customWidth="1"/>
    <col min="271" max="271" width="4.85546875" style="92" customWidth="1"/>
    <col min="272" max="272" width="32.140625" style="92" customWidth="1"/>
    <col min="273" max="512" width="8.7109375" style="92"/>
    <col min="513" max="513" width="5" style="92" customWidth="1"/>
    <col min="514" max="514" width="17.5703125" style="92" customWidth="1"/>
    <col min="515" max="515" width="0.5703125" style="92" customWidth="1"/>
    <col min="516" max="516" width="3.7109375" style="92" customWidth="1"/>
    <col min="517" max="517" width="17.42578125" style="92" customWidth="1"/>
    <col min="518" max="519" width="1" style="92" customWidth="1"/>
    <col min="520" max="520" width="8.42578125" style="92" customWidth="1"/>
    <col min="521" max="521" width="10.140625" style="92" customWidth="1"/>
    <col min="522" max="522" width="9.28515625" style="92" customWidth="1"/>
    <col min="523" max="523" width="1.7109375" style="92" customWidth="1"/>
    <col min="524" max="524" width="3.85546875" style="92" customWidth="1"/>
    <col min="525" max="525" width="15.28515625" style="92" customWidth="1"/>
    <col min="526" max="526" width="5" style="92" customWidth="1"/>
    <col min="527" max="527" width="4.85546875" style="92" customWidth="1"/>
    <col min="528" max="528" width="32.140625" style="92" customWidth="1"/>
    <col min="529" max="768" width="8.7109375" style="92"/>
    <col min="769" max="769" width="5" style="92" customWidth="1"/>
    <col min="770" max="770" width="17.5703125" style="92" customWidth="1"/>
    <col min="771" max="771" width="0.5703125" style="92" customWidth="1"/>
    <col min="772" max="772" width="3.7109375" style="92" customWidth="1"/>
    <col min="773" max="773" width="17.42578125" style="92" customWidth="1"/>
    <col min="774" max="775" width="1" style="92" customWidth="1"/>
    <col min="776" max="776" width="8.42578125" style="92" customWidth="1"/>
    <col min="777" max="777" width="10.140625" style="92" customWidth="1"/>
    <col min="778" max="778" width="9.28515625" style="92" customWidth="1"/>
    <col min="779" max="779" width="1.7109375" style="92" customWidth="1"/>
    <col min="780" max="780" width="3.85546875" style="92" customWidth="1"/>
    <col min="781" max="781" width="15.28515625" style="92" customWidth="1"/>
    <col min="782" max="782" width="5" style="92" customWidth="1"/>
    <col min="783" max="783" width="4.85546875" style="92" customWidth="1"/>
    <col min="784" max="784" width="32.140625" style="92" customWidth="1"/>
    <col min="785" max="1024" width="8.7109375" style="92"/>
    <col min="1025" max="1025" width="5" style="92" customWidth="1"/>
    <col min="1026" max="1026" width="17.5703125" style="92" customWidth="1"/>
    <col min="1027" max="1027" width="0.5703125" style="92" customWidth="1"/>
    <col min="1028" max="1028" width="3.7109375" style="92" customWidth="1"/>
    <col min="1029" max="1029" width="17.42578125" style="92" customWidth="1"/>
    <col min="1030" max="1031" width="1" style="92" customWidth="1"/>
    <col min="1032" max="1032" width="8.42578125" style="92" customWidth="1"/>
    <col min="1033" max="1033" width="10.140625" style="92" customWidth="1"/>
    <col min="1034" max="1034" width="9.28515625" style="92" customWidth="1"/>
    <col min="1035" max="1035" width="1.7109375" style="92" customWidth="1"/>
    <col min="1036" max="1036" width="3.85546875" style="92" customWidth="1"/>
    <col min="1037" max="1037" width="15.28515625" style="92" customWidth="1"/>
    <col min="1038" max="1038" width="5" style="92" customWidth="1"/>
    <col min="1039" max="1039" width="4.85546875" style="92" customWidth="1"/>
    <col min="1040" max="1040" width="32.140625" style="92" customWidth="1"/>
    <col min="1041" max="1280" width="8.7109375" style="92"/>
    <col min="1281" max="1281" width="5" style="92" customWidth="1"/>
    <col min="1282" max="1282" width="17.5703125" style="92" customWidth="1"/>
    <col min="1283" max="1283" width="0.5703125" style="92" customWidth="1"/>
    <col min="1284" max="1284" width="3.7109375" style="92" customWidth="1"/>
    <col min="1285" max="1285" width="17.42578125" style="92" customWidth="1"/>
    <col min="1286" max="1287" width="1" style="92" customWidth="1"/>
    <col min="1288" max="1288" width="8.42578125" style="92" customWidth="1"/>
    <col min="1289" max="1289" width="10.140625" style="92" customWidth="1"/>
    <col min="1290" max="1290" width="9.28515625" style="92" customWidth="1"/>
    <col min="1291" max="1291" width="1.7109375" style="92" customWidth="1"/>
    <col min="1292" max="1292" width="3.85546875" style="92" customWidth="1"/>
    <col min="1293" max="1293" width="15.28515625" style="92" customWidth="1"/>
    <col min="1294" max="1294" width="5" style="92" customWidth="1"/>
    <col min="1295" max="1295" width="4.85546875" style="92" customWidth="1"/>
    <col min="1296" max="1296" width="32.140625" style="92" customWidth="1"/>
    <col min="1297" max="1536" width="8.7109375" style="92"/>
    <col min="1537" max="1537" width="5" style="92" customWidth="1"/>
    <col min="1538" max="1538" width="17.5703125" style="92" customWidth="1"/>
    <col min="1539" max="1539" width="0.5703125" style="92" customWidth="1"/>
    <col min="1540" max="1540" width="3.7109375" style="92" customWidth="1"/>
    <col min="1541" max="1541" width="17.42578125" style="92" customWidth="1"/>
    <col min="1542" max="1543" width="1" style="92" customWidth="1"/>
    <col min="1544" max="1544" width="8.42578125" style="92" customWidth="1"/>
    <col min="1545" max="1545" width="10.140625" style="92" customWidth="1"/>
    <col min="1546" max="1546" width="9.28515625" style="92" customWidth="1"/>
    <col min="1547" max="1547" width="1.7109375" style="92" customWidth="1"/>
    <col min="1548" max="1548" width="3.85546875" style="92" customWidth="1"/>
    <col min="1549" max="1549" width="15.28515625" style="92" customWidth="1"/>
    <col min="1550" max="1550" width="5" style="92" customWidth="1"/>
    <col min="1551" max="1551" width="4.85546875" style="92" customWidth="1"/>
    <col min="1552" max="1552" width="32.140625" style="92" customWidth="1"/>
    <col min="1553" max="1792" width="8.7109375" style="92"/>
    <col min="1793" max="1793" width="5" style="92" customWidth="1"/>
    <col min="1794" max="1794" width="17.5703125" style="92" customWidth="1"/>
    <col min="1795" max="1795" width="0.5703125" style="92" customWidth="1"/>
    <col min="1796" max="1796" width="3.7109375" style="92" customWidth="1"/>
    <col min="1797" max="1797" width="17.42578125" style="92" customWidth="1"/>
    <col min="1798" max="1799" width="1" style="92" customWidth="1"/>
    <col min="1800" max="1800" width="8.42578125" style="92" customWidth="1"/>
    <col min="1801" max="1801" width="10.140625" style="92" customWidth="1"/>
    <col min="1802" max="1802" width="9.28515625" style="92" customWidth="1"/>
    <col min="1803" max="1803" width="1.7109375" style="92" customWidth="1"/>
    <col min="1804" max="1804" width="3.85546875" style="92" customWidth="1"/>
    <col min="1805" max="1805" width="15.28515625" style="92" customWidth="1"/>
    <col min="1806" max="1806" width="5" style="92" customWidth="1"/>
    <col min="1807" max="1807" width="4.85546875" style="92" customWidth="1"/>
    <col min="1808" max="1808" width="32.140625" style="92" customWidth="1"/>
    <col min="1809" max="2048" width="8.7109375" style="92"/>
    <col min="2049" max="2049" width="5" style="92" customWidth="1"/>
    <col min="2050" max="2050" width="17.5703125" style="92" customWidth="1"/>
    <col min="2051" max="2051" width="0.5703125" style="92" customWidth="1"/>
    <col min="2052" max="2052" width="3.7109375" style="92" customWidth="1"/>
    <col min="2053" max="2053" width="17.42578125" style="92" customWidth="1"/>
    <col min="2054" max="2055" width="1" style="92" customWidth="1"/>
    <col min="2056" max="2056" width="8.42578125" style="92" customWidth="1"/>
    <col min="2057" max="2057" width="10.140625" style="92" customWidth="1"/>
    <col min="2058" max="2058" width="9.28515625" style="92" customWidth="1"/>
    <col min="2059" max="2059" width="1.7109375" style="92" customWidth="1"/>
    <col min="2060" max="2060" width="3.85546875" style="92" customWidth="1"/>
    <col min="2061" max="2061" width="15.28515625" style="92" customWidth="1"/>
    <col min="2062" max="2062" width="5" style="92" customWidth="1"/>
    <col min="2063" max="2063" width="4.85546875" style="92" customWidth="1"/>
    <col min="2064" max="2064" width="32.140625" style="92" customWidth="1"/>
    <col min="2065" max="2304" width="8.7109375" style="92"/>
    <col min="2305" max="2305" width="5" style="92" customWidth="1"/>
    <col min="2306" max="2306" width="17.5703125" style="92" customWidth="1"/>
    <col min="2307" max="2307" width="0.5703125" style="92" customWidth="1"/>
    <col min="2308" max="2308" width="3.7109375" style="92" customWidth="1"/>
    <col min="2309" max="2309" width="17.42578125" style="92" customWidth="1"/>
    <col min="2310" max="2311" width="1" style="92" customWidth="1"/>
    <col min="2312" max="2312" width="8.42578125" style="92" customWidth="1"/>
    <col min="2313" max="2313" width="10.140625" style="92" customWidth="1"/>
    <col min="2314" max="2314" width="9.28515625" style="92" customWidth="1"/>
    <col min="2315" max="2315" width="1.7109375" style="92" customWidth="1"/>
    <col min="2316" max="2316" width="3.85546875" style="92" customWidth="1"/>
    <col min="2317" max="2317" width="15.28515625" style="92" customWidth="1"/>
    <col min="2318" max="2318" width="5" style="92" customWidth="1"/>
    <col min="2319" max="2319" width="4.85546875" style="92" customWidth="1"/>
    <col min="2320" max="2320" width="32.140625" style="92" customWidth="1"/>
    <col min="2321" max="2560" width="8.7109375" style="92"/>
    <col min="2561" max="2561" width="5" style="92" customWidth="1"/>
    <col min="2562" max="2562" width="17.5703125" style="92" customWidth="1"/>
    <col min="2563" max="2563" width="0.5703125" style="92" customWidth="1"/>
    <col min="2564" max="2564" width="3.7109375" style="92" customWidth="1"/>
    <col min="2565" max="2565" width="17.42578125" style="92" customWidth="1"/>
    <col min="2566" max="2567" width="1" style="92" customWidth="1"/>
    <col min="2568" max="2568" width="8.42578125" style="92" customWidth="1"/>
    <col min="2569" max="2569" width="10.140625" style="92" customWidth="1"/>
    <col min="2570" max="2570" width="9.28515625" style="92" customWidth="1"/>
    <col min="2571" max="2571" width="1.7109375" style="92" customWidth="1"/>
    <col min="2572" max="2572" width="3.85546875" style="92" customWidth="1"/>
    <col min="2573" max="2573" width="15.28515625" style="92" customWidth="1"/>
    <col min="2574" max="2574" width="5" style="92" customWidth="1"/>
    <col min="2575" max="2575" width="4.85546875" style="92" customWidth="1"/>
    <col min="2576" max="2576" width="32.140625" style="92" customWidth="1"/>
    <col min="2577" max="2816" width="8.7109375" style="92"/>
    <col min="2817" max="2817" width="5" style="92" customWidth="1"/>
    <col min="2818" max="2818" width="17.5703125" style="92" customWidth="1"/>
    <col min="2819" max="2819" width="0.5703125" style="92" customWidth="1"/>
    <col min="2820" max="2820" width="3.7109375" style="92" customWidth="1"/>
    <col min="2821" max="2821" width="17.42578125" style="92" customWidth="1"/>
    <col min="2822" max="2823" width="1" style="92" customWidth="1"/>
    <col min="2824" max="2824" width="8.42578125" style="92" customWidth="1"/>
    <col min="2825" max="2825" width="10.140625" style="92" customWidth="1"/>
    <col min="2826" max="2826" width="9.28515625" style="92" customWidth="1"/>
    <col min="2827" max="2827" width="1.7109375" style="92" customWidth="1"/>
    <col min="2828" max="2828" width="3.85546875" style="92" customWidth="1"/>
    <col min="2829" max="2829" width="15.28515625" style="92" customWidth="1"/>
    <col min="2830" max="2830" width="5" style="92" customWidth="1"/>
    <col min="2831" max="2831" width="4.85546875" style="92" customWidth="1"/>
    <col min="2832" max="2832" width="32.140625" style="92" customWidth="1"/>
    <col min="2833" max="3072" width="8.7109375" style="92"/>
    <col min="3073" max="3073" width="5" style="92" customWidth="1"/>
    <col min="3074" max="3074" width="17.5703125" style="92" customWidth="1"/>
    <col min="3075" max="3075" width="0.5703125" style="92" customWidth="1"/>
    <col min="3076" max="3076" width="3.7109375" style="92" customWidth="1"/>
    <col min="3077" max="3077" width="17.42578125" style="92" customWidth="1"/>
    <col min="3078" max="3079" width="1" style="92" customWidth="1"/>
    <col min="3080" max="3080" width="8.42578125" style="92" customWidth="1"/>
    <col min="3081" max="3081" width="10.140625" style="92" customWidth="1"/>
    <col min="3082" max="3082" width="9.28515625" style="92" customWidth="1"/>
    <col min="3083" max="3083" width="1.7109375" style="92" customWidth="1"/>
    <col min="3084" max="3084" width="3.85546875" style="92" customWidth="1"/>
    <col min="3085" max="3085" width="15.28515625" style="92" customWidth="1"/>
    <col min="3086" max="3086" width="5" style="92" customWidth="1"/>
    <col min="3087" max="3087" width="4.85546875" style="92" customWidth="1"/>
    <col min="3088" max="3088" width="32.140625" style="92" customWidth="1"/>
    <col min="3089" max="3328" width="8.7109375" style="92"/>
    <col min="3329" max="3329" width="5" style="92" customWidth="1"/>
    <col min="3330" max="3330" width="17.5703125" style="92" customWidth="1"/>
    <col min="3331" max="3331" width="0.5703125" style="92" customWidth="1"/>
    <col min="3332" max="3332" width="3.7109375" style="92" customWidth="1"/>
    <col min="3333" max="3333" width="17.42578125" style="92" customWidth="1"/>
    <col min="3334" max="3335" width="1" style="92" customWidth="1"/>
    <col min="3336" max="3336" width="8.42578125" style="92" customWidth="1"/>
    <col min="3337" max="3337" width="10.140625" style="92" customWidth="1"/>
    <col min="3338" max="3338" width="9.28515625" style="92" customWidth="1"/>
    <col min="3339" max="3339" width="1.7109375" style="92" customWidth="1"/>
    <col min="3340" max="3340" width="3.85546875" style="92" customWidth="1"/>
    <col min="3341" max="3341" width="15.28515625" style="92" customWidth="1"/>
    <col min="3342" max="3342" width="5" style="92" customWidth="1"/>
    <col min="3343" max="3343" width="4.85546875" style="92" customWidth="1"/>
    <col min="3344" max="3344" width="32.140625" style="92" customWidth="1"/>
    <col min="3345" max="3584" width="8.7109375" style="92"/>
    <col min="3585" max="3585" width="5" style="92" customWidth="1"/>
    <col min="3586" max="3586" width="17.5703125" style="92" customWidth="1"/>
    <col min="3587" max="3587" width="0.5703125" style="92" customWidth="1"/>
    <col min="3588" max="3588" width="3.7109375" style="92" customWidth="1"/>
    <col min="3589" max="3589" width="17.42578125" style="92" customWidth="1"/>
    <col min="3590" max="3591" width="1" style="92" customWidth="1"/>
    <col min="3592" max="3592" width="8.42578125" style="92" customWidth="1"/>
    <col min="3593" max="3593" width="10.140625" style="92" customWidth="1"/>
    <col min="3594" max="3594" width="9.28515625" style="92" customWidth="1"/>
    <col min="3595" max="3595" width="1.7109375" style="92" customWidth="1"/>
    <col min="3596" max="3596" width="3.85546875" style="92" customWidth="1"/>
    <col min="3597" max="3597" width="15.28515625" style="92" customWidth="1"/>
    <col min="3598" max="3598" width="5" style="92" customWidth="1"/>
    <col min="3599" max="3599" width="4.85546875" style="92" customWidth="1"/>
    <col min="3600" max="3600" width="32.140625" style="92" customWidth="1"/>
    <col min="3601" max="3840" width="8.7109375" style="92"/>
    <col min="3841" max="3841" width="5" style="92" customWidth="1"/>
    <col min="3842" max="3842" width="17.5703125" style="92" customWidth="1"/>
    <col min="3843" max="3843" width="0.5703125" style="92" customWidth="1"/>
    <col min="3844" max="3844" width="3.7109375" style="92" customWidth="1"/>
    <col min="3845" max="3845" width="17.42578125" style="92" customWidth="1"/>
    <col min="3846" max="3847" width="1" style="92" customWidth="1"/>
    <col min="3848" max="3848" width="8.42578125" style="92" customWidth="1"/>
    <col min="3849" max="3849" width="10.140625" style="92" customWidth="1"/>
    <col min="3850" max="3850" width="9.28515625" style="92" customWidth="1"/>
    <col min="3851" max="3851" width="1.7109375" style="92" customWidth="1"/>
    <col min="3852" max="3852" width="3.85546875" style="92" customWidth="1"/>
    <col min="3853" max="3853" width="15.28515625" style="92" customWidth="1"/>
    <col min="3854" max="3854" width="5" style="92" customWidth="1"/>
    <col min="3855" max="3855" width="4.85546875" style="92" customWidth="1"/>
    <col min="3856" max="3856" width="32.140625" style="92" customWidth="1"/>
    <col min="3857" max="4096" width="8.7109375" style="92"/>
    <col min="4097" max="4097" width="5" style="92" customWidth="1"/>
    <col min="4098" max="4098" width="17.5703125" style="92" customWidth="1"/>
    <col min="4099" max="4099" width="0.5703125" style="92" customWidth="1"/>
    <col min="4100" max="4100" width="3.7109375" style="92" customWidth="1"/>
    <col min="4101" max="4101" width="17.42578125" style="92" customWidth="1"/>
    <col min="4102" max="4103" width="1" style="92" customWidth="1"/>
    <col min="4104" max="4104" width="8.42578125" style="92" customWidth="1"/>
    <col min="4105" max="4105" width="10.140625" style="92" customWidth="1"/>
    <col min="4106" max="4106" width="9.28515625" style="92" customWidth="1"/>
    <col min="4107" max="4107" width="1.7109375" style="92" customWidth="1"/>
    <col min="4108" max="4108" width="3.85546875" style="92" customWidth="1"/>
    <col min="4109" max="4109" width="15.28515625" style="92" customWidth="1"/>
    <col min="4110" max="4110" width="5" style="92" customWidth="1"/>
    <col min="4111" max="4111" width="4.85546875" style="92" customWidth="1"/>
    <col min="4112" max="4112" width="32.140625" style="92" customWidth="1"/>
    <col min="4113" max="4352" width="8.7109375" style="92"/>
    <col min="4353" max="4353" width="5" style="92" customWidth="1"/>
    <col min="4354" max="4354" width="17.5703125" style="92" customWidth="1"/>
    <col min="4355" max="4355" width="0.5703125" style="92" customWidth="1"/>
    <col min="4356" max="4356" width="3.7109375" style="92" customWidth="1"/>
    <col min="4357" max="4357" width="17.42578125" style="92" customWidth="1"/>
    <col min="4358" max="4359" width="1" style="92" customWidth="1"/>
    <col min="4360" max="4360" width="8.42578125" style="92" customWidth="1"/>
    <col min="4361" max="4361" width="10.140625" style="92" customWidth="1"/>
    <col min="4362" max="4362" width="9.28515625" style="92" customWidth="1"/>
    <col min="4363" max="4363" width="1.7109375" style="92" customWidth="1"/>
    <col min="4364" max="4364" width="3.85546875" style="92" customWidth="1"/>
    <col min="4365" max="4365" width="15.28515625" style="92" customWidth="1"/>
    <col min="4366" max="4366" width="5" style="92" customWidth="1"/>
    <col min="4367" max="4367" width="4.85546875" style="92" customWidth="1"/>
    <col min="4368" max="4368" width="32.140625" style="92" customWidth="1"/>
    <col min="4369" max="4608" width="8.7109375" style="92"/>
    <col min="4609" max="4609" width="5" style="92" customWidth="1"/>
    <col min="4610" max="4610" width="17.5703125" style="92" customWidth="1"/>
    <col min="4611" max="4611" width="0.5703125" style="92" customWidth="1"/>
    <col min="4612" max="4612" width="3.7109375" style="92" customWidth="1"/>
    <col min="4613" max="4613" width="17.42578125" style="92" customWidth="1"/>
    <col min="4614" max="4615" width="1" style="92" customWidth="1"/>
    <col min="4616" max="4616" width="8.42578125" style="92" customWidth="1"/>
    <col min="4617" max="4617" width="10.140625" style="92" customWidth="1"/>
    <col min="4618" max="4618" width="9.28515625" style="92" customWidth="1"/>
    <col min="4619" max="4619" width="1.7109375" style="92" customWidth="1"/>
    <col min="4620" max="4620" width="3.85546875" style="92" customWidth="1"/>
    <col min="4621" max="4621" width="15.28515625" style="92" customWidth="1"/>
    <col min="4622" max="4622" width="5" style="92" customWidth="1"/>
    <col min="4623" max="4623" width="4.85546875" style="92" customWidth="1"/>
    <col min="4624" max="4624" width="32.140625" style="92" customWidth="1"/>
    <col min="4625" max="4864" width="8.7109375" style="92"/>
    <col min="4865" max="4865" width="5" style="92" customWidth="1"/>
    <col min="4866" max="4866" width="17.5703125" style="92" customWidth="1"/>
    <col min="4867" max="4867" width="0.5703125" style="92" customWidth="1"/>
    <col min="4868" max="4868" width="3.7109375" style="92" customWidth="1"/>
    <col min="4869" max="4869" width="17.42578125" style="92" customWidth="1"/>
    <col min="4870" max="4871" width="1" style="92" customWidth="1"/>
    <col min="4872" max="4872" width="8.42578125" style="92" customWidth="1"/>
    <col min="4873" max="4873" width="10.140625" style="92" customWidth="1"/>
    <col min="4874" max="4874" width="9.28515625" style="92" customWidth="1"/>
    <col min="4875" max="4875" width="1.7109375" style="92" customWidth="1"/>
    <col min="4876" max="4876" width="3.85546875" style="92" customWidth="1"/>
    <col min="4877" max="4877" width="15.28515625" style="92" customWidth="1"/>
    <col min="4878" max="4878" width="5" style="92" customWidth="1"/>
    <col min="4879" max="4879" width="4.85546875" style="92" customWidth="1"/>
    <col min="4880" max="4880" width="32.140625" style="92" customWidth="1"/>
    <col min="4881" max="5120" width="8.7109375" style="92"/>
    <col min="5121" max="5121" width="5" style="92" customWidth="1"/>
    <col min="5122" max="5122" width="17.5703125" style="92" customWidth="1"/>
    <col min="5123" max="5123" width="0.5703125" style="92" customWidth="1"/>
    <col min="5124" max="5124" width="3.7109375" style="92" customWidth="1"/>
    <col min="5125" max="5125" width="17.42578125" style="92" customWidth="1"/>
    <col min="5126" max="5127" width="1" style="92" customWidth="1"/>
    <col min="5128" max="5128" width="8.42578125" style="92" customWidth="1"/>
    <col min="5129" max="5129" width="10.140625" style="92" customWidth="1"/>
    <col min="5130" max="5130" width="9.28515625" style="92" customWidth="1"/>
    <col min="5131" max="5131" width="1.7109375" style="92" customWidth="1"/>
    <col min="5132" max="5132" width="3.85546875" style="92" customWidth="1"/>
    <col min="5133" max="5133" width="15.28515625" style="92" customWidth="1"/>
    <col min="5134" max="5134" width="5" style="92" customWidth="1"/>
    <col min="5135" max="5135" width="4.85546875" style="92" customWidth="1"/>
    <col min="5136" max="5136" width="32.140625" style="92" customWidth="1"/>
    <col min="5137" max="5376" width="8.7109375" style="92"/>
    <col min="5377" max="5377" width="5" style="92" customWidth="1"/>
    <col min="5378" max="5378" width="17.5703125" style="92" customWidth="1"/>
    <col min="5379" max="5379" width="0.5703125" style="92" customWidth="1"/>
    <col min="5380" max="5380" width="3.7109375" style="92" customWidth="1"/>
    <col min="5381" max="5381" width="17.42578125" style="92" customWidth="1"/>
    <col min="5382" max="5383" width="1" style="92" customWidth="1"/>
    <col min="5384" max="5384" width="8.42578125" style="92" customWidth="1"/>
    <col min="5385" max="5385" width="10.140625" style="92" customWidth="1"/>
    <col min="5386" max="5386" width="9.28515625" style="92" customWidth="1"/>
    <col min="5387" max="5387" width="1.7109375" style="92" customWidth="1"/>
    <col min="5388" max="5388" width="3.85546875" style="92" customWidth="1"/>
    <col min="5389" max="5389" width="15.28515625" style="92" customWidth="1"/>
    <col min="5390" max="5390" width="5" style="92" customWidth="1"/>
    <col min="5391" max="5391" width="4.85546875" style="92" customWidth="1"/>
    <col min="5392" max="5392" width="32.140625" style="92" customWidth="1"/>
    <col min="5393" max="5632" width="8.7109375" style="92"/>
    <col min="5633" max="5633" width="5" style="92" customWidth="1"/>
    <col min="5634" max="5634" width="17.5703125" style="92" customWidth="1"/>
    <col min="5635" max="5635" width="0.5703125" style="92" customWidth="1"/>
    <col min="5636" max="5636" width="3.7109375" style="92" customWidth="1"/>
    <col min="5637" max="5637" width="17.42578125" style="92" customWidth="1"/>
    <col min="5638" max="5639" width="1" style="92" customWidth="1"/>
    <col min="5640" max="5640" width="8.42578125" style="92" customWidth="1"/>
    <col min="5641" max="5641" width="10.140625" style="92" customWidth="1"/>
    <col min="5642" max="5642" width="9.28515625" style="92" customWidth="1"/>
    <col min="5643" max="5643" width="1.7109375" style="92" customWidth="1"/>
    <col min="5644" max="5644" width="3.85546875" style="92" customWidth="1"/>
    <col min="5645" max="5645" width="15.28515625" style="92" customWidth="1"/>
    <col min="5646" max="5646" width="5" style="92" customWidth="1"/>
    <col min="5647" max="5647" width="4.85546875" style="92" customWidth="1"/>
    <col min="5648" max="5648" width="32.140625" style="92" customWidth="1"/>
    <col min="5649" max="5888" width="8.7109375" style="92"/>
    <col min="5889" max="5889" width="5" style="92" customWidth="1"/>
    <col min="5890" max="5890" width="17.5703125" style="92" customWidth="1"/>
    <col min="5891" max="5891" width="0.5703125" style="92" customWidth="1"/>
    <col min="5892" max="5892" width="3.7109375" style="92" customWidth="1"/>
    <col min="5893" max="5893" width="17.42578125" style="92" customWidth="1"/>
    <col min="5894" max="5895" width="1" style="92" customWidth="1"/>
    <col min="5896" max="5896" width="8.42578125" style="92" customWidth="1"/>
    <col min="5897" max="5897" width="10.140625" style="92" customWidth="1"/>
    <col min="5898" max="5898" width="9.28515625" style="92" customWidth="1"/>
    <col min="5899" max="5899" width="1.7109375" style="92" customWidth="1"/>
    <col min="5900" max="5900" width="3.85546875" style="92" customWidth="1"/>
    <col min="5901" max="5901" width="15.28515625" style="92" customWidth="1"/>
    <col min="5902" max="5902" width="5" style="92" customWidth="1"/>
    <col min="5903" max="5903" width="4.85546875" style="92" customWidth="1"/>
    <col min="5904" max="5904" width="32.140625" style="92" customWidth="1"/>
    <col min="5905" max="6144" width="8.7109375" style="92"/>
    <col min="6145" max="6145" width="5" style="92" customWidth="1"/>
    <col min="6146" max="6146" width="17.5703125" style="92" customWidth="1"/>
    <col min="6147" max="6147" width="0.5703125" style="92" customWidth="1"/>
    <col min="6148" max="6148" width="3.7109375" style="92" customWidth="1"/>
    <col min="6149" max="6149" width="17.42578125" style="92" customWidth="1"/>
    <col min="6150" max="6151" width="1" style="92" customWidth="1"/>
    <col min="6152" max="6152" width="8.42578125" style="92" customWidth="1"/>
    <col min="6153" max="6153" width="10.140625" style="92" customWidth="1"/>
    <col min="6154" max="6154" width="9.28515625" style="92" customWidth="1"/>
    <col min="6155" max="6155" width="1.7109375" style="92" customWidth="1"/>
    <col min="6156" max="6156" width="3.85546875" style="92" customWidth="1"/>
    <col min="6157" max="6157" width="15.28515625" style="92" customWidth="1"/>
    <col min="6158" max="6158" width="5" style="92" customWidth="1"/>
    <col min="6159" max="6159" width="4.85546875" style="92" customWidth="1"/>
    <col min="6160" max="6160" width="32.140625" style="92" customWidth="1"/>
    <col min="6161" max="6400" width="8.7109375" style="92"/>
    <col min="6401" max="6401" width="5" style="92" customWidth="1"/>
    <col min="6402" max="6402" width="17.5703125" style="92" customWidth="1"/>
    <col min="6403" max="6403" width="0.5703125" style="92" customWidth="1"/>
    <col min="6404" max="6404" width="3.7109375" style="92" customWidth="1"/>
    <col min="6405" max="6405" width="17.42578125" style="92" customWidth="1"/>
    <col min="6406" max="6407" width="1" style="92" customWidth="1"/>
    <col min="6408" max="6408" width="8.42578125" style="92" customWidth="1"/>
    <col min="6409" max="6409" width="10.140625" style="92" customWidth="1"/>
    <col min="6410" max="6410" width="9.28515625" style="92" customWidth="1"/>
    <col min="6411" max="6411" width="1.7109375" style="92" customWidth="1"/>
    <col min="6412" max="6412" width="3.85546875" style="92" customWidth="1"/>
    <col min="6413" max="6413" width="15.28515625" style="92" customWidth="1"/>
    <col min="6414" max="6414" width="5" style="92" customWidth="1"/>
    <col min="6415" max="6415" width="4.85546875" style="92" customWidth="1"/>
    <col min="6416" max="6416" width="32.140625" style="92" customWidth="1"/>
    <col min="6417" max="6656" width="8.7109375" style="92"/>
    <col min="6657" max="6657" width="5" style="92" customWidth="1"/>
    <col min="6658" max="6658" width="17.5703125" style="92" customWidth="1"/>
    <col min="6659" max="6659" width="0.5703125" style="92" customWidth="1"/>
    <col min="6660" max="6660" width="3.7109375" style="92" customWidth="1"/>
    <col min="6661" max="6661" width="17.42578125" style="92" customWidth="1"/>
    <col min="6662" max="6663" width="1" style="92" customWidth="1"/>
    <col min="6664" max="6664" width="8.42578125" style="92" customWidth="1"/>
    <col min="6665" max="6665" width="10.140625" style="92" customWidth="1"/>
    <col min="6666" max="6666" width="9.28515625" style="92" customWidth="1"/>
    <col min="6667" max="6667" width="1.7109375" style="92" customWidth="1"/>
    <col min="6668" max="6668" width="3.85546875" style="92" customWidth="1"/>
    <col min="6669" max="6669" width="15.28515625" style="92" customWidth="1"/>
    <col min="6670" max="6670" width="5" style="92" customWidth="1"/>
    <col min="6671" max="6671" width="4.85546875" style="92" customWidth="1"/>
    <col min="6672" max="6672" width="32.140625" style="92" customWidth="1"/>
    <col min="6673" max="6912" width="8.7109375" style="92"/>
    <col min="6913" max="6913" width="5" style="92" customWidth="1"/>
    <col min="6914" max="6914" width="17.5703125" style="92" customWidth="1"/>
    <col min="6915" max="6915" width="0.5703125" style="92" customWidth="1"/>
    <col min="6916" max="6916" width="3.7109375" style="92" customWidth="1"/>
    <col min="6917" max="6917" width="17.42578125" style="92" customWidth="1"/>
    <col min="6918" max="6919" width="1" style="92" customWidth="1"/>
    <col min="6920" max="6920" width="8.42578125" style="92" customWidth="1"/>
    <col min="6921" max="6921" width="10.140625" style="92" customWidth="1"/>
    <col min="6922" max="6922" width="9.28515625" style="92" customWidth="1"/>
    <col min="6923" max="6923" width="1.7109375" style="92" customWidth="1"/>
    <col min="6924" max="6924" width="3.85546875" style="92" customWidth="1"/>
    <col min="6925" max="6925" width="15.28515625" style="92" customWidth="1"/>
    <col min="6926" max="6926" width="5" style="92" customWidth="1"/>
    <col min="6927" max="6927" width="4.85546875" style="92" customWidth="1"/>
    <col min="6928" max="6928" width="32.140625" style="92" customWidth="1"/>
    <col min="6929" max="7168" width="8.7109375" style="92"/>
    <col min="7169" max="7169" width="5" style="92" customWidth="1"/>
    <col min="7170" max="7170" width="17.5703125" style="92" customWidth="1"/>
    <col min="7171" max="7171" width="0.5703125" style="92" customWidth="1"/>
    <col min="7172" max="7172" width="3.7109375" style="92" customWidth="1"/>
    <col min="7173" max="7173" width="17.42578125" style="92" customWidth="1"/>
    <col min="7174" max="7175" width="1" style="92" customWidth="1"/>
    <col min="7176" max="7176" width="8.42578125" style="92" customWidth="1"/>
    <col min="7177" max="7177" width="10.140625" style="92" customWidth="1"/>
    <col min="7178" max="7178" width="9.28515625" style="92" customWidth="1"/>
    <col min="7179" max="7179" width="1.7109375" style="92" customWidth="1"/>
    <col min="7180" max="7180" width="3.85546875" style="92" customWidth="1"/>
    <col min="7181" max="7181" width="15.28515625" style="92" customWidth="1"/>
    <col min="7182" max="7182" width="5" style="92" customWidth="1"/>
    <col min="7183" max="7183" width="4.85546875" style="92" customWidth="1"/>
    <col min="7184" max="7184" width="32.140625" style="92" customWidth="1"/>
    <col min="7185" max="7424" width="8.7109375" style="92"/>
    <col min="7425" max="7425" width="5" style="92" customWidth="1"/>
    <col min="7426" max="7426" width="17.5703125" style="92" customWidth="1"/>
    <col min="7427" max="7427" width="0.5703125" style="92" customWidth="1"/>
    <col min="7428" max="7428" width="3.7109375" style="92" customWidth="1"/>
    <col min="7429" max="7429" width="17.42578125" style="92" customWidth="1"/>
    <col min="7430" max="7431" width="1" style="92" customWidth="1"/>
    <col min="7432" max="7432" width="8.42578125" style="92" customWidth="1"/>
    <col min="7433" max="7433" width="10.140625" style="92" customWidth="1"/>
    <col min="7434" max="7434" width="9.28515625" style="92" customWidth="1"/>
    <col min="7435" max="7435" width="1.7109375" style="92" customWidth="1"/>
    <col min="7436" max="7436" width="3.85546875" style="92" customWidth="1"/>
    <col min="7437" max="7437" width="15.28515625" style="92" customWidth="1"/>
    <col min="7438" max="7438" width="5" style="92" customWidth="1"/>
    <col min="7439" max="7439" width="4.85546875" style="92" customWidth="1"/>
    <col min="7440" max="7440" width="32.140625" style="92" customWidth="1"/>
    <col min="7441" max="7680" width="8.7109375" style="92"/>
    <col min="7681" max="7681" width="5" style="92" customWidth="1"/>
    <col min="7682" max="7682" width="17.5703125" style="92" customWidth="1"/>
    <col min="7683" max="7683" width="0.5703125" style="92" customWidth="1"/>
    <col min="7684" max="7684" width="3.7109375" style="92" customWidth="1"/>
    <col min="7685" max="7685" width="17.42578125" style="92" customWidth="1"/>
    <col min="7686" max="7687" width="1" style="92" customWidth="1"/>
    <col min="7688" max="7688" width="8.42578125" style="92" customWidth="1"/>
    <col min="7689" max="7689" width="10.140625" style="92" customWidth="1"/>
    <col min="7690" max="7690" width="9.28515625" style="92" customWidth="1"/>
    <col min="7691" max="7691" width="1.7109375" style="92" customWidth="1"/>
    <col min="7692" max="7692" width="3.85546875" style="92" customWidth="1"/>
    <col min="7693" max="7693" width="15.28515625" style="92" customWidth="1"/>
    <col min="7694" max="7694" width="5" style="92" customWidth="1"/>
    <col min="7695" max="7695" width="4.85546875" style="92" customWidth="1"/>
    <col min="7696" max="7696" width="32.140625" style="92" customWidth="1"/>
    <col min="7697" max="7936" width="8.7109375" style="92"/>
    <col min="7937" max="7937" width="5" style="92" customWidth="1"/>
    <col min="7938" max="7938" width="17.5703125" style="92" customWidth="1"/>
    <col min="7939" max="7939" width="0.5703125" style="92" customWidth="1"/>
    <col min="7940" max="7940" width="3.7109375" style="92" customWidth="1"/>
    <col min="7941" max="7941" width="17.42578125" style="92" customWidth="1"/>
    <col min="7942" max="7943" width="1" style="92" customWidth="1"/>
    <col min="7944" max="7944" width="8.42578125" style="92" customWidth="1"/>
    <col min="7945" max="7945" width="10.140625" style="92" customWidth="1"/>
    <col min="7946" max="7946" width="9.28515625" style="92" customWidth="1"/>
    <col min="7947" max="7947" width="1.7109375" style="92" customWidth="1"/>
    <col min="7948" max="7948" width="3.85546875" style="92" customWidth="1"/>
    <col min="7949" max="7949" width="15.28515625" style="92" customWidth="1"/>
    <col min="7950" max="7950" width="5" style="92" customWidth="1"/>
    <col min="7951" max="7951" width="4.85546875" style="92" customWidth="1"/>
    <col min="7952" max="7952" width="32.140625" style="92" customWidth="1"/>
    <col min="7953" max="8192" width="8.7109375" style="92"/>
    <col min="8193" max="8193" width="5" style="92" customWidth="1"/>
    <col min="8194" max="8194" width="17.5703125" style="92" customWidth="1"/>
    <col min="8195" max="8195" width="0.5703125" style="92" customWidth="1"/>
    <col min="8196" max="8196" width="3.7109375" style="92" customWidth="1"/>
    <col min="8197" max="8197" width="17.42578125" style="92" customWidth="1"/>
    <col min="8198" max="8199" width="1" style="92" customWidth="1"/>
    <col min="8200" max="8200" width="8.42578125" style="92" customWidth="1"/>
    <col min="8201" max="8201" width="10.140625" style="92" customWidth="1"/>
    <col min="8202" max="8202" width="9.28515625" style="92" customWidth="1"/>
    <col min="8203" max="8203" width="1.7109375" style="92" customWidth="1"/>
    <col min="8204" max="8204" width="3.85546875" style="92" customWidth="1"/>
    <col min="8205" max="8205" width="15.28515625" style="92" customWidth="1"/>
    <col min="8206" max="8206" width="5" style="92" customWidth="1"/>
    <col min="8207" max="8207" width="4.85546875" style="92" customWidth="1"/>
    <col min="8208" max="8208" width="32.140625" style="92" customWidth="1"/>
    <col min="8209" max="8448" width="8.7109375" style="92"/>
    <col min="8449" max="8449" width="5" style="92" customWidth="1"/>
    <col min="8450" max="8450" width="17.5703125" style="92" customWidth="1"/>
    <col min="8451" max="8451" width="0.5703125" style="92" customWidth="1"/>
    <col min="8452" max="8452" width="3.7109375" style="92" customWidth="1"/>
    <col min="8453" max="8453" width="17.42578125" style="92" customWidth="1"/>
    <col min="8454" max="8455" width="1" style="92" customWidth="1"/>
    <col min="8456" max="8456" width="8.42578125" style="92" customWidth="1"/>
    <col min="8457" max="8457" width="10.140625" style="92" customWidth="1"/>
    <col min="8458" max="8458" width="9.28515625" style="92" customWidth="1"/>
    <col min="8459" max="8459" width="1.7109375" style="92" customWidth="1"/>
    <col min="8460" max="8460" width="3.85546875" style="92" customWidth="1"/>
    <col min="8461" max="8461" width="15.28515625" style="92" customWidth="1"/>
    <col min="8462" max="8462" width="5" style="92" customWidth="1"/>
    <col min="8463" max="8463" width="4.85546875" style="92" customWidth="1"/>
    <col min="8464" max="8464" width="32.140625" style="92" customWidth="1"/>
    <col min="8465" max="8704" width="8.7109375" style="92"/>
    <col min="8705" max="8705" width="5" style="92" customWidth="1"/>
    <col min="8706" max="8706" width="17.5703125" style="92" customWidth="1"/>
    <col min="8707" max="8707" width="0.5703125" style="92" customWidth="1"/>
    <col min="8708" max="8708" width="3.7109375" style="92" customWidth="1"/>
    <col min="8709" max="8709" width="17.42578125" style="92" customWidth="1"/>
    <col min="8710" max="8711" width="1" style="92" customWidth="1"/>
    <col min="8712" max="8712" width="8.42578125" style="92" customWidth="1"/>
    <col min="8713" max="8713" width="10.140625" style="92" customWidth="1"/>
    <col min="8714" max="8714" width="9.28515625" style="92" customWidth="1"/>
    <col min="8715" max="8715" width="1.7109375" style="92" customWidth="1"/>
    <col min="8716" max="8716" width="3.85546875" style="92" customWidth="1"/>
    <col min="8717" max="8717" width="15.28515625" style="92" customWidth="1"/>
    <col min="8718" max="8718" width="5" style="92" customWidth="1"/>
    <col min="8719" max="8719" width="4.85546875" style="92" customWidth="1"/>
    <col min="8720" max="8720" width="32.140625" style="92" customWidth="1"/>
    <col min="8721" max="8960" width="8.7109375" style="92"/>
    <col min="8961" max="8961" width="5" style="92" customWidth="1"/>
    <col min="8962" max="8962" width="17.5703125" style="92" customWidth="1"/>
    <col min="8963" max="8963" width="0.5703125" style="92" customWidth="1"/>
    <col min="8964" max="8964" width="3.7109375" style="92" customWidth="1"/>
    <col min="8965" max="8965" width="17.42578125" style="92" customWidth="1"/>
    <col min="8966" max="8967" width="1" style="92" customWidth="1"/>
    <col min="8968" max="8968" width="8.42578125" style="92" customWidth="1"/>
    <col min="8969" max="8969" width="10.140625" style="92" customWidth="1"/>
    <col min="8970" max="8970" width="9.28515625" style="92" customWidth="1"/>
    <col min="8971" max="8971" width="1.7109375" style="92" customWidth="1"/>
    <col min="8972" max="8972" width="3.85546875" style="92" customWidth="1"/>
    <col min="8973" max="8973" width="15.28515625" style="92" customWidth="1"/>
    <col min="8974" max="8974" width="5" style="92" customWidth="1"/>
    <col min="8975" max="8975" width="4.85546875" style="92" customWidth="1"/>
    <col min="8976" max="8976" width="32.140625" style="92" customWidth="1"/>
    <col min="8977" max="9216" width="8.7109375" style="92"/>
    <col min="9217" max="9217" width="5" style="92" customWidth="1"/>
    <col min="9218" max="9218" width="17.5703125" style="92" customWidth="1"/>
    <col min="9219" max="9219" width="0.5703125" style="92" customWidth="1"/>
    <col min="9220" max="9220" width="3.7109375" style="92" customWidth="1"/>
    <col min="9221" max="9221" width="17.42578125" style="92" customWidth="1"/>
    <col min="9222" max="9223" width="1" style="92" customWidth="1"/>
    <col min="9224" max="9224" width="8.42578125" style="92" customWidth="1"/>
    <col min="9225" max="9225" width="10.140625" style="92" customWidth="1"/>
    <col min="9226" max="9226" width="9.28515625" style="92" customWidth="1"/>
    <col min="9227" max="9227" width="1.7109375" style="92" customWidth="1"/>
    <col min="9228" max="9228" width="3.85546875" style="92" customWidth="1"/>
    <col min="9229" max="9229" width="15.28515625" style="92" customWidth="1"/>
    <col min="9230" max="9230" width="5" style="92" customWidth="1"/>
    <col min="9231" max="9231" width="4.85546875" style="92" customWidth="1"/>
    <col min="9232" max="9232" width="32.140625" style="92" customWidth="1"/>
    <col min="9233" max="9472" width="8.7109375" style="92"/>
    <col min="9473" max="9473" width="5" style="92" customWidth="1"/>
    <col min="9474" max="9474" width="17.5703125" style="92" customWidth="1"/>
    <col min="9475" max="9475" width="0.5703125" style="92" customWidth="1"/>
    <col min="9476" max="9476" width="3.7109375" style="92" customWidth="1"/>
    <col min="9477" max="9477" width="17.42578125" style="92" customWidth="1"/>
    <col min="9478" max="9479" width="1" style="92" customWidth="1"/>
    <col min="9480" max="9480" width="8.42578125" style="92" customWidth="1"/>
    <col min="9481" max="9481" width="10.140625" style="92" customWidth="1"/>
    <col min="9482" max="9482" width="9.28515625" style="92" customWidth="1"/>
    <col min="9483" max="9483" width="1.7109375" style="92" customWidth="1"/>
    <col min="9484" max="9484" width="3.85546875" style="92" customWidth="1"/>
    <col min="9485" max="9485" width="15.28515625" style="92" customWidth="1"/>
    <col min="9486" max="9486" width="5" style="92" customWidth="1"/>
    <col min="9487" max="9487" width="4.85546875" style="92" customWidth="1"/>
    <col min="9488" max="9488" width="32.140625" style="92" customWidth="1"/>
    <col min="9489" max="9728" width="8.7109375" style="92"/>
    <col min="9729" max="9729" width="5" style="92" customWidth="1"/>
    <col min="9730" max="9730" width="17.5703125" style="92" customWidth="1"/>
    <col min="9731" max="9731" width="0.5703125" style="92" customWidth="1"/>
    <col min="9732" max="9732" width="3.7109375" style="92" customWidth="1"/>
    <col min="9733" max="9733" width="17.42578125" style="92" customWidth="1"/>
    <col min="9734" max="9735" width="1" style="92" customWidth="1"/>
    <col min="9736" max="9736" width="8.42578125" style="92" customWidth="1"/>
    <col min="9737" max="9737" width="10.140625" style="92" customWidth="1"/>
    <col min="9738" max="9738" width="9.28515625" style="92" customWidth="1"/>
    <col min="9739" max="9739" width="1.7109375" style="92" customWidth="1"/>
    <col min="9740" max="9740" width="3.85546875" style="92" customWidth="1"/>
    <col min="9741" max="9741" width="15.28515625" style="92" customWidth="1"/>
    <col min="9742" max="9742" width="5" style="92" customWidth="1"/>
    <col min="9743" max="9743" width="4.85546875" style="92" customWidth="1"/>
    <col min="9744" max="9744" width="32.140625" style="92" customWidth="1"/>
    <col min="9745" max="9984" width="8.7109375" style="92"/>
    <col min="9985" max="9985" width="5" style="92" customWidth="1"/>
    <col min="9986" max="9986" width="17.5703125" style="92" customWidth="1"/>
    <col min="9987" max="9987" width="0.5703125" style="92" customWidth="1"/>
    <col min="9988" max="9988" width="3.7109375" style="92" customWidth="1"/>
    <col min="9989" max="9989" width="17.42578125" style="92" customWidth="1"/>
    <col min="9990" max="9991" width="1" style="92" customWidth="1"/>
    <col min="9992" max="9992" width="8.42578125" style="92" customWidth="1"/>
    <col min="9993" max="9993" width="10.140625" style="92" customWidth="1"/>
    <col min="9994" max="9994" width="9.28515625" style="92" customWidth="1"/>
    <col min="9995" max="9995" width="1.7109375" style="92" customWidth="1"/>
    <col min="9996" max="9996" width="3.85546875" style="92" customWidth="1"/>
    <col min="9997" max="9997" width="15.28515625" style="92" customWidth="1"/>
    <col min="9998" max="9998" width="5" style="92" customWidth="1"/>
    <col min="9999" max="9999" width="4.85546875" style="92" customWidth="1"/>
    <col min="10000" max="10000" width="32.140625" style="92" customWidth="1"/>
    <col min="10001" max="10240" width="8.7109375" style="92"/>
    <col min="10241" max="10241" width="5" style="92" customWidth="1"/>
    <col min="10242" max="10242" width="17.5703125" style="92" customWidth="1"/>
    <col min="10243" max="10243" width="0.5703125" style="92" customWidth="1"/>
    <col min="10244" max="10244" width="3.7109375" style="92" customWidth="1"/>
    <col min="10245" max="10245" width="17.42578125" style="92" customWidth="1"/>
    <col min="10246" max="10247" width="1" style="92" customWidth="1"/>
    <col min="10248" max="10248" width="8.42578125" style="92" customWidth="1"/>
    <col min="10249" max="10249" width="10.140625" style="92" customWidth="1"/>
    <col min="10250" max="10250" width="9.28515625" style="92" customWidth="1"/>
    <col min="10251" max="10251" width="1.7109375" style="92" customWidth="1"/>
    <col min="10252" max="10252" width="3.85546875" style="92" customWidth="1"/>
    <col min="10253" max="10253" width="15.28515625" style="92" customWidth="1"/>
    <col min="10254" max="10254" width="5" style="92" customWidth="1"/>
    <col min="10255" max="10255" width="4.85546875" style="92" customWidth="1"/>
    <col min="10256" max="10256" width="32.140625" style="92" customWidth="1"/>
    <col min="10257" max="10496" width="8.7109375" style="92"/>
    <col min="10497" max="10497" width="5" style="92" customWidth="1"/>
    <col min="10498" max="10498" width="17.5703125" style="92" customWidth="1"/>
    <col min="10499" max="10499" width="0.5703125" style="92" customWidth="1"/>
    <col min="10500" max="10500" width="3.7109375" style="92" customWidth="1"/>
    <col min="10501" max="10501" width="17.42578125" style="92" customWidth="1"/>
    <col min="10502" max="10503" width="1" style="92" customWidth="1"/>
    <col min="10504" max="10504" width="8.42578125" style="92" customWidth="1"/>
    <col min="10505" max="10505" width="10.140625" style="92" customWidth="1"/>
    <col min="10506" max="10506" width="9.28515625" style="92" customWidth="1"/>
    <col min="10507" max="10507" width="1.7109375" style="92" customWidth="1"/>
    <col min="10508" max="10508" width="3.85546875" style="92" customWidth="1"/>
    <col min="10509" max="10509" width="15.28515625" style="92" customWidth="1"/>
    <col min="10510" max="10510" width="5" style="92" customWidth="1"/>
    <col min="10511" max="10511" width="4.85546875" style="92" customWidth="1"/>
    <col min="10512" max="10512" width="32.140625" style="92" customWidth="1"/>
    <col min="10513" max="10752" width="8.7109375" style="92"/>
    <col min="10753" max="10753" width="5" style="92" customWidth="1"/>
    <col min="10754" max="10754" width="17.5703125" style="92" customWidth="1"/>
    <col min="10755" max="10755" width="0.5703125" style="92" customWidth="1"/>
    <col min="10756" max="10756" width="3.7109375" style="92" customWidth="1"/>
    <col min="10757" max="10757" width="17.42578125" style="92" customWidth="1"/>
    <col min="10758" max="10759" width="1" style="92" customWidth="1"/>
    <col min="10760" max="10760" width="8.42578125" style="92" customWidth="1"/>
    <col min="10761" max="10761" width="10.140625" style="92" customWidth="1"/>
    <col min="10762" max="10762" width="9.28515625" style="92" customWidth="1"/>
    <col min="10763" max="10763" width="1.7109375" style="92" customWidth="1"/>
    <col min="10764" max="10764" width="3.85546875" style="92" customWidth="1"/>
    <col min="10765" max="10765" width="15.28515625" style="92" customWidth="1"/>
    <col min="10766" max="10766" width="5" style="92" customWidth="1"/>
    <col min="10767" max="10767" width="4.85546875" style="92" customWidth="1"/>
    <col min="10768" max="10768" width="32.140625" style="92" customWidth="1"/>
    <col min="10769" max="11008" width="8.7109375" style="92"/>
    <col min="11009" max="11009" width="5" style="92" customWidth="1"/>
    <col min="11010" max="11010" width="17.5703125" style="92" customWidth="1"/>
    <col min="11011" max="11011" width="0.5703125" style="92" customWidth="1"/>
    <col min="11012" max="11012" width="3.7109375" style="92" customWidth="1"/>
    <col min="11013" max="11013" width="17.42578125" style="92" customWidth="1"/>
    <col min="11014" max="11015" width="1" style="92" customWidth="1"/>
    <col min="11016" max="11016" width="8.42578125" style="92" customWidth="1"/>
    <col min="11017" max="11017" width="10.140625" style="92" customWidth="1"/>
    <col min="11018" max="11018" width="9.28515625" style="92" customWidth="1"/>
    <col min="11019" max="11019" width="1.7109375" style="92" customWidth="1"/>
    <col min="11020" max="11020" width="3.85546875" style="92" customWidth="1"/>
    <col min="11021" max="11021" width="15.28515625" style="92" customWidth="1"/>
    <col min="11022" max="11022" width="5" style="92" customWidth="1"/>
    <col min="11023" max="11023" width="4.85546875" style="92" customWidth="1"/>
    <col min="11024" max="11024" width="32.140625" style="92" customWidth="1"/>
    <col min="11025" max="11264" width="8.7109375" style="92"/>
    <col min="11265" max="11265" width="5" style="92" customWidth="1"/>
    <col min="11266" max="11266" width="17.5703125" style="92" customWidth="1"/>
    <col min="11267" max="11267" width="0.5703125" style="92" customWidth="1"/>
    <col min="11268" max="11268" width="3.7109375" style="92" customWidth="1"/>
    <col min="11269" max="11269" width="17.42578125" style="92" customWidth="1"/>
    <col min="11270" max="11271" width="1" style="92" customWidth="1"/>
    <col min="11272" max="11272" width="8.42578125" style="92" customWidth="1"/>
    <col min="11273" max="11273" width="10.140625" style="92" customWidth="1"/>
    <col min="11274" max="11274" width="9.28515625" style="92" customWidth="1"/>
    <col min="11275" max="11275" width="1.7109375" style="92" customWidth="1"/>
    <col min="11276" max="11276" width="3.85546875" style="92" customWidth="1"/>
    <col min="11277" max="11277" width="15.28515625" style="92" customWidth="1"/>
    <col min="11278" max="11278" width="5" style="92" customWidth="1"/>
    <col min="11279" max="11279" width="4.85546875" style="92" customWidth="1"/>
    <col min="11280" max="11280" width="32.140625" style="92" customWidth="1"/>
    <col min="11281" max="11520" width="8.7109375" style="92"/>
    <col min="11521" max="11521" width="5" style="92" customWidth="1"/>
    <col min="11522" max="11522" width="17.5703125" style="92" customWidth="1"/>
    <col min="11523" max="11523" width="0.5703125" style="92" customWidth="1"/>
    <col min="11524" max="11524" width="3.7109375" style="92" customWidth="1"/>
    <col min="11525" max="11525" width="17.42578125" style="92" customWidth="1"/>
    <col min="11526" max="11527" width="1" style="92" customWidth="1"/>
    <col min="11528" max="11528" width="8.42578125" style="92" customWidth="1"/>
    <col min="11529" max="11529" width="10.140625" style="92" customWidth="1"/>
    <col min="11530" max="11530" width="9.28515625" style="92" customWidth="1"/>
    <col min="11531" max="11531" width="1.7109375" style="92" customWidth="1"/>
    <col min="11532" max="11532" width="3.85546875" style="92" customWidth="1"/>
    <col min="11533" max="11533" width="15.28515625" style="92" customWidth="1"/>
    <col min="11534" max="11534" width="5" style="92" customWidth="1"/>
    <col min="11535" max="11535" width="4.85546875" style="92" customWidth="1"/>
    <col min="11536" max="11536" width="32.140625" style="92" customWidth="1"/>
    <col min="11537" max="11776" width="8.7109375" style="92"/>
    <col min="11777" max="11777" width="5" style="92" customWidth="1"/>
    <col min="11778" max="11778" width="17.5703125" style="92" customWidth="1"/>
    <col min="11779" max="11779" width="0.5703125" style="92" customWidth="1"/>
    <col min="11780" max="11780" width="3.7109375" style="92" customWidth="1"/>
    <col min="11781" max="11781" width="17.42578125" style="92" customWidth="1"/>
    <col min="11782" max="11783" width="1" style="92" customWidth="1"/>
    <col min="11784" max="11784" width="8.42578125" style="92" customWidth="1"/>
    <col min="11785" max="11785" width="10.140625" style="92" customWidth="1"/>
    <col min="11786" max="11786" width="9.28515625" style="92" customWidth="1"/>
    <col min="11787" max="11787" width="1.7109375" style="92" customWidth="1"/>
    <col min="11788" max="11788" width="3.85546875" style="92" customWidth="1"/>
    <col min="11789" max="11789" width="15.28515625" style="92" customWidth="1"/>
    <col min="11790" max="11790" width="5" style="92" customWidth="1"/>
    <col min="11791" max="11791" width="4.85546875" style="92" customWidth="1"/>
    <col min="11792" max="11792" width="32.140625" style="92" customWidth="1"/>
    <col min="11793" max="12032" width="8.7109375" style="92"/>
    <col min="12033" max="12033" width="5" style="92" customWidth="1"/>
    <col min="12034" max="12034" width="17.5703125" style="92" customWidth="1"/>
    <col min="12035" max="12035" width="0.5703125" style="92" customWidth="1"/>
    <col min="12036" max="12036" width="3.7109375" style="92" customWidth="1"/>
    <col min="12037" max="12037" width="17.42578125" style="92" customWidth="1"/>
    <col min="12038" max="12039" width="1" style="92" customWidth="1"/>
    <col min="12040" max="12040" width="8.42578125" style="92" customWidth="1"/>
    <col min="12041" max="12041" width="10.140625" style="92" customWidth="1"/>
    <col min="12042" max="12042" width="9.28515625" style="92" customWidth="1"/>
    <col min="12043" max="12043" width="1.7109375" style="92" customWidth="1"/>
    <col min="12044" max="12044" width="3.85546875" style="92" customWidth="1"/>
    <col min="12045" max="12045" width="15.28515625" style="92" customWidth="1"/>
    <col min="12046" max="12046" width="5" style="92" customWidth="1"/>
    <col min="12047" max="12047" width="4.85546875" style="92" customWidth="1"/>
    <col min="12048" max="12048" width="32.140625" style="92" customWidth="1"/>
    <col min="12049" max="12288" width="8.7109375" style="92"/>
    <col min="12289" max="12289" width="5" style="92" customWidth="1"/>
    <col min="12290" max="12290" width="17.5703125" style="92" customWidth="1"/>
    <col min="12291" max="12291" width="0.5703125" style="92" customWidth="1"/>
    <col min="12292" max="12292" width="3.7109375" style="92" customWidth="1"/>
    <col min="12293" max="12293" width="17.42578125" style="92" customWidth="1"/>
    <col min="12294" max="12295" width="1" style="92" customWidth="1"/>
    <col min="12296" max="12296" width="8.42578125" style="92" customWidth="1"/>
    <col min="12297" max="12297" width="10.140625" style="92" customWidth="1"/>
    <col min="12298" max="12298" width="9.28515625" style="92" customWidth="1"/>
    <col min="12299" max="12299" width="1.7109375" style="92" customWidth="1"/>
    <col min="12300" max="12300" width="3.85546875" style="92" customWidth="1"/>
    <col min="12301" max="12301" width="15.28515625" style="92" customWidth="1"/>
    <col min="12302" max="12302" width="5" style="92" customWidth="1"/>
    <col min="12303" max="12303" width="4.85546875" style="92" customWidth="1"/>
    <col min="12304" max="12304" width="32.140625" style="92" customWidth="1"/>
    <col min="12305" max="12544" width="8.7109375" style="92"/>
    <col min="12545" max="12545" width="5" style="92" customWidth="1"/>
    <col min="12546" max="12546" width="17.5703125" style="92" customWidth="1"/>
    <col min="12547" max="12547" width="0.5703125" style="92" customWidth="1"/>
    <col min="12548" max="12548" width="3.7109375" style="92" customWidth="1"/>
    <col min="12549" max="12549" width="17.42578125" style="92" customWidth="1"/>
    <col min="12550" max="12551" width="1" style="92" customWidth="1"/>
    <col min="12552" max="12552" width="8.42578125" style="92" customWidth="1"/>
    <col min="12553" max="12553" width="10.140625" style="92" customWidth="1"/>
    <col min="12554" max="12554" width="9.28515625" style="92" customWidth="1"/>
    <col min="12555" max="12555" width="1.7109375" style="92" customWidth="1"/>
    <col min="12556" max="12556" width="3.85546875" style="92" customWidth="1"/>
    <col min="12557" max="12557" width="15.28515625" style="92" customWidth="1"/>
    <col min="12558" max="12558" width="5" style="92" customWidth="1"/>
    <col min="12559" max="12559" width="4.85546875" style="92" customWidth="1"/>
    <col min="12560" max="12560" width="32.140625" style="92" customWidth="1"/>
    <col min="12561" max="12800" width="8.7109375" style="92"/>
    <col min="12801" max="12801" width="5" style="92" customWidth="1"/>
    <col min="12802" max="12802" width="17.5703125" style="92" customWidth="1"/>
    <col min="12803" max="12803" width="0.5703125" style="92" customWidth="1"/>
    <col min="12804" max="12804" width="3.7109375" style="92" customWidth="1"/>
    <col min="12805" max="12805" width="17.42578125" style="92" customWidth="1"/>
    <col min="12806" max="12807" width="1" style="92" customWidth="1"/>
    <col min="12808" max="12808" width="8.42578125" style="92" customWidth="1"/>
    <col min="12809" max="12809" width="10.140625" style="92" customWidth="1"/>
    <col min="12810" max="12810" width="9.28515625" style="92" customWidth="1"/>
    <col min="12811" max="12811" width="1.7109375" style="92" customWidth="1"/>
    <col min="12812" max="12812" width="3.85546875" style="92" customWidth="1"/>
    <col min="12813" max="12813" width="15.28515625" style="92" customWidth="1"/>
    <col min="12814" max="12814" width="5" style="92" customWidth="1"/>
    <col min="12815" max="12815" width="4.85546875" style="92" customWidth="1"/>
    <col min="12816" max="12816" width="32.140625" style="92" customWidth="1"/>
    <col min="12817" max="13056" width="8.7109375" style="92"/>
    <col min="13057" max="13057" width="5" style="92" customWidth="1"/>
    <col min="13058" max="13058" width="17.5703125" style="92" customWidth="1"/>
    <col min="13059" max="13059" width="0.5703125" style="92" customWidth="1"/>
    <col min="13060" max="13060" width="3.7109375" style="92" customWidth="1"/>
    <col min="13061" max="13061" width="17.42578125" style="92" customWidth="1"/>
    <col min="13062" max="13063" width="1" style="92" customWidth="1"/>
    <col min="13064" max="13064" width="8.42578125" style="92" customWidth="1"/>
    <col min="13065" max="13065" width="10.140625" style="92" customWidth="1"/>
    <col min="13066" max="13066" width="9.28515625" style="92" customWidth="1"/>
    <col min="13067" max="13067" width="1.7109375" style="92" customWidth="1"/>
    <col min="13068" max="13068" width="3.85546875" style="92" customWidth="1"/>
    <col min="13069" max="13069" width="15.28515625" style="92" customWidth="1"/>
    <col min="13070" max="13070" width="5" style="92" customWidth="1"/>
    <col min="13071" max="13071" width="4.85546875" style="92" customWidth="1"/>
    <col min="13072" max="13072" width="32.140625" style="92" customWidth="1"/>
    <col min="13073" max="13312" width="8.7109375" style="92"/>
    <col min="13313" max="13313" width="5" style="92" customWidth="1"/>
    <col min="13314" max="13314" width="17.5703125" style="92" customWidth="1"/>
    <col min="13315" max="13315" width="0.5703125" style="92" customWidth="1"/>
    <col min="13316" max="13316" width="3.7109375" style="92" customWidth="1"/>
    <col min="13317" max="13317" width="17.42578125" style="92" customWidth="1"/>
    <col min="13318" max="13319" width="1" style="92" customWidth="1"/>
    <col min="13320" max="13320" width="8.42578125" style="92" customWidth="1"/>
    <col min="13321" max="13321" width="10.140625" style="92" customWidth="1"/>
    <col min="13322" max="13322" width="9.28515625" style="92" customWidth="1"/>
    <col min="13323" max="13323" width="1.7109375" style="92" customWidth="1"/>
    <col min="13324" max="13324" width="3.85546875" style="92" customWidth="1"/>
    <col min="13325" max="13325" width="15.28515625" style="92" customWidth="1"/>
    <col min="13326" max="13326" width="5" style="92" customWidth="1"/>
    <col min="13327" max="13327" width="4.85546875" style="92" customWidth="1"/>
    <col min="13328" max="13328" width="32.140625" style="92" customWidth="1"/>
    <col min="13329" max="13568" width="8.7109375" style="92"/>
    <col min="13569" max="13569" width="5" style="92" customWidth="1"/>
    <col min="13570" max="13570" width="17.5703125" style="92" customWidth="1"/>
    <col min="13571" max="13571" width="0.5703125" style="92" customWidth="1"/>
    <col min="13572" max="13572" width="3.7109375" style="92" customWidth="1"/>
    <col min="13573" max="13573" width="17.42578125" style="92" customWidth="1"/>
    <col min="13574" max="13575" width="1" style="92" customWidth="1"/>
    <col min="13576" max="13576" width="8.42578125" style="92" customWidth="1"/>
    <col min="13577" max="13577" width="10.140625" style="92" customWidth="1"/>
    <col min="13578" max="13578" width="9.28515625" style="92" customWidth="1"/>
    <col min="13579" max="13579" width="1.7109375" style="92" customWidth="1"/>
    <col min="13580" max="13580" width="3.85546875" style="92" customWidth="1"/>
    <col min="13581" max="13581" width="15.28515625" style="92" customWidth="1"/>
    <col min="13582" max="13582" width="5" style="92" customWidth="1"/>
    <col min="13583" max="13583" width="4.85546875" style="92" customWidth="1"/>
    <col min="13584" max="13584" width="32.140625" style="92" customWidth="1"/>
    <col min="13585" max="13824" width="8.7109375" style="92"/>
    <col min="13825" max="13825" width="5" style="92" customWidth="1"/>
    <col min="13826" max="13826" width="17.5703125" style="92" customWidth="1"/>
    <col min="13827" max="13827" width="0.5703125" style="92" customWidth="1"/>
    <col min="13828" max="13828" width="3.7109375" style="92" customWidth="1"/>
    <col min="13829" max="13829" width="17.42578125" style="92" customWidth="1"/>
    <col min="13830" max="13831" width="1" style="92" customWidth="1"/>
    <col min="13832" max="13832" width="8.42578125" style="92" customWidth="1"/>
    <col min="13833" max="13833" width="10.140625" style="92" customWidth="1"/>
    <col min="13834" max="13834" width="9.28515625" style="92" customWidth="1"/>
    <col min="13835" max="13835" width="1.7109375" style="92" customWidth="1"/>
    <col min="13836" max="13836" width="3.85546875" style="92" customWidth="1"/>
    <col min="13837" max="13837" width="15.28515625" style="92" customWidth="1"/>
    <col min="13838" max="13838" width="5" style="92" customWidth="1"/>
    <col min="13839" max="13839" width="4.85546875" style="92" customWidth="1"/>
    <col min="13840" max="13840" width="32.140625" style="92" customWidth="1"/>
    <col min="13841" max="14080" width="8.7109375" style="92"/>
    <col min="14081" max="14081" width="5" style="92" customWidth="1"/>
    <col min="14082" max="14082" width="17.5703125" style="92" customWidth="1"/>
    <col min="14083" max="14083" width="0.5703125" style="92" customWidth="1"/>
    <col min="14084" max="14084" width="3.7109375" style="92" customWidth="1"/>
    <col min="14085" max="14085" width="17.42578125" style="92" customWidth="1"/>
    <col min="14086" max="14087" width="1" style="92" customWidth="1"/>
    <col min="14088" max="14088" width="8.42578125" style="92" customWidth="1"/>
    <col min="14089" max="14089" width="10.140625" style="92" customWidth="1"/>
    <col min="14090" max="14090" width="9.28515625" style="92" customWidth="1"/>
    <col min="14091" max="14091" width="1.7109375" style="92" customWidth="1"/>
    <col min="14092" max="14092" width="3.85546875" style="92" customWidth="1"/>
    <col min="14093" max="14093" width="15.28515625" style="92" customWidth="1"/>
    <col min="14094" max="14094" width="5" style="92" customWidth="1"/>
    <col min="14095" max="14095" width="4.85546875" style="92" customWidth="1"/>
    <col min="14096" max="14096" width="32.140625" style="92" customWidth="1"/>
    <col min="14097" max="14336" width="8.7109375" style="92"/>
    <col min="14337" max="14337" width="5" style="92" customWidth="1"/>
    <col min="14338" max="14338" width="17.5703125" style="92" customWidth="1"/>
    <col min="14339" max="14339" width="0.5703125" style="92" customWidth="1"/>
    <col min="14340" max="14340" width="3.7109375" style="92" customWidth="1"/>
    <col min="14341" max="14341" width="17.42578125" style="92" customWidth="1"/>
    <col min="14342" max="14343" width="1" style="92" customWidth="1"/>
    <col min="14344" max="14344" width="8.42578125" style="92" customWidth="1"/>
    <col min="14345" max="14345" width="10.140625" style="92" customWidth="1"/>
    <col min="14346" max="14346" width="9.28515625" style="92" customWidth="1"/>
    <col min="14347" max="14347" width="1.7109375" style="92" customWidth="1"/>
    <col min="14348" max="14348" width="3.85546875" style="92" customWidth="1"/>
    <col min="14349" max="14349" width="15.28515625" style="92" customWidth="1"/>
    <col min="14350" max="14350" width="5" style="92" customWidth="1"/>
    <col min="14351" max="14351" width="4.85546875" style="92" customWidth="1"/>
    <col min="14352" max="14352" width="32.140625" style="92" customWidth="1"/>
    <col min="14353" max="14592" width="8.7109375" style="92"/>
    <col min="14593" max="14593" width="5" style="92" customWidth="1"/>
    <col min="14594" max="14594" width="17.5703125" style="92" customWidth="1"/>
    <col min="14595" max="14595" width="0.5703125" style="92" customWidth="1"/>
    <col min="14596" max="14596" width="3.7109375" style="92" customWidth="1"/>
    <col min="14597" max="14597" width="17.42578125" style="92" customWidth="1"/>
    <col min="14598" max="14599" width="1" style="92" customWidth="1"/>
    <col min="14600" max="14600" width="8.42578125" style="92" customWidth="1"/>
    <col min="14601" max="14601" width="10.140625" style="92" customWidth="1"/>
    <col min="14602" max="14602" width="9.28515625" style="92" customWidth="1"/>
    <col min="14603" max="14603" width="1.7109375" style="92" customWidth="1"/>
    <col min="14604" max="14604" width="3.85546875" style="92" customWidth="1"/>
    <col min="14605" max="14605" width="15.28515625" style="92" customWidth="1"/>
    <col min="14606" max="14606" width="5" style="92" customWidth="1"/>
    <col min="14607" max="14607" width="4.85546875" style="92" customWidth="1"/>
    <col min="14608" max="14608" width="32.140625" style="92" customWidth="1"/>
    <col min="14609" max="14848" width="8.7109375" style="92"/>
    <col min="14849" max="14849" width="5" style="92" customWidth="1"/>
    <col min="14850" max="14850" width="17.5703125" style="92" customWidth="1"/>
    <col min="14851" max="14851" width="0.5703125" style="92" customWidth="1"/>
    <col min="14852" max="14852" width="3.7109375" style="92" customWidth="1"/>
    <col min="14853" max="14853" width="17.42578125" style="92" customWidth="1"/>
    <col min="14854" max="14855" width="1" style="92" customWidth="1"/>
    <col min="14856" max="14856" width="8.42578125" style="92" customWidth="1"/>
    <col min="14857" max="14857" width="10.140625" style="92" customWidth="1"/>
    <col min="14858" max="14858" width="9.28515625" style="92" customWidth="1"/>
    <col min="14859" max="14859" width="1.7109375" style="92" customWidth="1"/>
    <col min="14860" max="14860" width="3.85546875" style="92" customWidth="1"/>
    <col min="14861" max="14861" width="15.28515625" style="92" customWidth="1"/>
    <col min="14862" max="14862" width="5" style="92" customWidth="1"/>
    <col min="14863" max="14863" width="4.85546875" style="92" customWidth="1"/>
    <col min="14864" max="14864" width="32.140625" style="92" customWidth="1"/>
    <col min="14865" max="15104" width="8.7109375" style="92"/>
    <col min="15105" max="15105" width="5" style="92" customWidth="1"/>
    <col min="15106" max="15106" width="17.5703125" style="92" customWidth="1"/>
    <col min="15107" max="15107" width="0.5703125" style="92" customWidth="1"/>
    <col min="15108" max="15108" width="3.7109375" style="92" customWidth="1"/>
    <col min="15109" max="15109" width="17.42578125" style="92" customWidth="1"/>
    <col min="15110" max="15111" width="1" style="92" customWidth="1"/>
    <col min="15112" max="15112" width="8.42578125" style="92" customWidth="1"/>
    <col min="15113" max="15113" width="10.140625" style="92" customWidth="1"/>
    <col min="15114" max="15114" width="9.28515625" style="92" customWidth="1"/>
    <col min="15115" max="15115" width="1.7109375" style="92" customWidth="1"/>
    <col min="15116" max="15116" width="3.85546875" style="92" customWidth="1"/>
    <col min="15117" max="15117" width="15.28515625" style="92" customWidth="1"/>
    <col min="15118" max="15118" width="5" style="92" customWidth="1"/>
    <col min="15119" max="15119" width="4.85546875" style="92" customWidth="1"/>
    <col min="15120" max="15120" width="32.140625" style="92" customWidth="1"/>
    <col min="15121" max="15360" width="8.7109375" style="92"/>
    <col min="15361" max="15361" width="5" style="92" customWidth="1"/>
    <col min="15362" max="15362" width="17.5703125" style="92" customWidth="1"/>
    <col min="15363" max="15363" width="0.5703125" style="92" customWidth="1"/>
    <col min="15364" max="15364" width="3.7109375" style="92" customWidth="1"/>
    <col min="15365" max="15365" width="17.42578125" style="92" customWidth="1"/>
    <col min="15366" max="15367" width="1" style="92" customWidth="1"/>
    <col min="15368" max="15368" width="8.42578125" style="92" customWidth="1"/>
    <col min="15369" max="15369" width="10.140625" style="92" customWidth="1"/>
    <col min="15370" max="15370" width="9.28515625" style="92" customWidth="1"/>
    <col min="15371" max="15371" width="1.7109375" style="92" customWidth="1"/>
    <col min="15372" max="15372" width="3.85546875" style="92" customWidth="1"/>
    <col min="15373" max="15373" width="15.28515625" style="92" customWidth="1"/>
    <col min="15374" max="15374" width="5" style="92" customWidth="1"/>
    <col min="15375" max="15375" width="4.85546875" style="92" customWidth="1"/>
    <col min="15376" max="15376" width="32.140625" style="92" customWidth="1"/>
    <col min="15377" max="15616" width="8.7109375" style="92"/>
    <col min="15617" max="15617" width="5" style="92" customWidth="1"/>
    <col min="15618" max="15618" width="17.5703125" style="92" customWidth="1"/>
    <col min="15619" max="15619" width="0.5703125" style="92" customWidth="1"/>
    <col min="15620" max="15620" width="3.7109375" style="92" customWidth="1"/>
    <col min="15621" max="15621" width="17.42578125" style="92" customWidth="1"/>
    <col min="15622" max="15623" width="1" style="92" customWidth="1"/>
    <col min="15624" max="15624" width="8.42578125" style="92" customWidth="1"/>
    <col min="15625" max="15625" width="10.140625" style="92" customWidth="1"/>
    <col min="15626" max="15626" width="9.28515625" style="92" customWidth="1"/>
    <col min="15627" max="15627" width="1.7109375" style="92" customWidth="1"/>
    <col min="15628" max="15628" width="3.85546875" style="92" customWidth="1"/>
    <col min="15629" max="15629" width="15.28515625" style="92" customWidth="1"/>
    <col min="15630" max="15630" width="5" style="92" customWidth="1"/>
    <col min="15631" max="15631" width="4.85546875" style="92" customWidth="1"/>
    <col min="15632" max="15632" width="32.140625" style="92" customWidth="1"/>
    <col min="15633" max="15872" width="8.7109375" style="92"/>
    <col min="15873" max="15873" width="5" style="92" customWidth="1"/>
    <col min="15874" max="15874" width="17.5703125" style="92" customWidth="1"/>
    <col min="15875" max="15875" width="0.5703125" style="92" customWidth="1"/>
    <col min="15876" max="15876" width="3.7109375" style="92" customWidth="1"/>
    <col min="15877" max="15877" width="17.42578125" style="92" customWidth="1"/>
    <col min="15878" max="15879" width="1" style="92" customWidth="1"/>
    <col min="15880" max="15880" width="8.42578125" style="92" customWidth="1"/>
    <col min="15881" max="15881" width="10.140625" style="92" customWidth="1"/>
    <col min="15882" max="15882" width="9.28515625" style="92" customWidth="1"/>
    <col min="15883" max="15883" width="1.7109375" style="92" customWidth="1"/>
    <col min="15884" max="15884" width="3.85546875" style="92" customWidth="1"/>
    <col min="15885" max="15885" width="15.28515625" style="92" customWidth="1"/>
    <col min="15886" max="15886" width="5" style="92" customWidth="1"/>
    <col min="15887" max="15887" width="4.85546875" style="92" customWidth="1"/>
    <col min="15888" max="15888" width="32.140625" style="92" customWidth="1"/>
    <col min="15889" max="16128" width="8.7109375" style="92"/>
    <col min="16129" max="16129" width="5" style="92" customWidth="1"/>
    <col min="16130" max="16130" width="17.5703125" style="92" customWidth="1"/>
    <col min="16131" max="16131" width="0.5703125" style="92" customWidth="1"/>
    <col min="16132" max="16132" width="3.7109375" style="92" customWidth="1"/>
    <col min="16133" max="16133" width="17.42578125" style="92" customWidth="1"/>
    <col min="16134" max="16135" width="1" style="92" customWidth="1"/>
    <col min="16136" max="16136" width="8.42578125" style="92" customWidth="1"/>
    <col min="16137" max="16137" width="10.140625" style="92" customWidth="1"/>
    <col min="16138" max="16138" width="9.28515625" style="92" customWidth="1"/>
    <col min="16139" max="16139" width="1.7109375" style="92" customWidth="1"/>
    <col min="16140" max="16140" width="3.85546875" style="92" customWidth="1"/>
    <col min="16141" max="16141" width="15.28515625" style="92" customWidth="1"/>
    <col min="16142" max="16142" width="5" style="92" customWidth="1"/>
    <col min="16143" max="16143" width="4.85546875" style="92" customWidth="1"/>
    <col min="16144" max="16144" width="32.140625" style="92" customWidth="1"/>
    <col min="16145" max="16384" width="8.7109375" style="92"/>
  </cols>
  <sheetData>
    <row r="1" spans="1:16" ht="20.10000000000000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customHeight="1">
      <c r="A2" s="91"/>
      <c r="B2" s="91"/>
      <c r="C2" s="91"/>
      <c r="D2" s="91"/>
      <c r="E2" s="307" t="s">
        <v>69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91"/>
    </row>
    <row r="3" spans="1:16" ht="17.100000000000001" customHeight="1">
      <c r="A3" s="91"/>
      <c r="B3" s="91"/>
      <c r="C3" s="91"/>
      <c r="D3" s="91"/>
      <c r="E3" s="308" t="s">
        <v>70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91"/>
    </row>
    <row r="4" spans="1:16" ht="17.100000000000001" customHeight="1">
      <c r="A4" s="91"/>
      <c r="B4" s="91"/>
      <c r="C4" s="91"/>
      <c r="D4" s="91"/>
      <c r="E4" s="308" t="s">
        <v>280</v>
      </c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91"/>
    </row>
    <row r="5" spans="1:16" ht="15" customHeight="1">
      <c r="A5" s="91"/>
      <c r="B5" s="308" t="s">
        <v>72</v>
      </c>
      <c r="C5" s="308"/>
      <c r="D5" s="308"/>
      <c r="E5" s="308"/>
      <c r="F5" s="308"/>
      <c r="G5" s="308" t="s">
        <v>73</v>
      </c>
      <c r="H5" s="308"/>
      <c r="I5" s="308"/>
      <c r="J5" s="308"/>
      <c r="K5" s="308"/>
      <c r="L5" s="308"/>
      <c r="M5" s="308"/>
      <c r="N5" s="308"/>
      <c r="O5" s="308"/>
      <c r="P5" s="91"/>
    </row>
    <row r="6" spans="1:16" ht="15" customHeight="1">
      <c r="A6" s="91"/>
      <c r="B6" s="309" t="s">
        <v>238</v>
      </c>
      <c r="C6" s="309"/>
      <c r="D6" s="309"/>
      <c r="E6" s="309"/>
      <c r="F6" s="309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5" customHeight="1">
      <c r="A7" s="91"/>
      <c r="B7" s="93" t="s">
        <v>74</v>
      </c>
      <c r="C7" s="91"/>
      <c r="D7" s="304" t="s">
        <v>281</v>
      </c>
      <c r="E7" s="304"/>
      <c r="F7" s="304"/>
      <c r="G7" s="304"/>
      <c r="H7" s="304"/>
      <c r="I7" s="304"/>
      <c r="J7" s="304"/>
      <c r="K7" s="91"/>
      <c r="L7" s="304" t="s">
        <v>76</v>
      </c>
      <c r="M7" s="304"/>
      <c r="N7" s="91"/>
      <c r="O7" s="91"/>
      <c r="P7" s="91"/>
    </row>
    <row r="8" spans="1:16" ht="30" customHeight="1">
      <c r="A8" s="91"/>
      <c r="B8" s="305" t="s">
        <v>7</v>
      </c>
      <c r="C8" s="305"/>
      <c r="D8" s="305"/>
      <c r="E8" s="305"/>
      <c r="F8" s="306" t="s">
        <v>77</v>
      </c>
      <c r="G8" s="306"/>
      <c r="H8" s="306"/>
      <c r="I8" s="94" t="s">
        <v>78</v>
      </c>
      <c r="J8" s="306" t="s">
        <v>79</v>
      </c>
      <c r="K8" s="306"/>
      <c r="L8" s="306"/>
      <c r="M8" s="94" t="s">
        <v>80</v>
      </c>
      <c r="N8" s="91"/>
      <c r="O8" s="91"/>
      <c r="P8" s="91"/>
    </row>
    <row r="9" spans="1:16" ht="9.9499999999999993" customHeight="1">
      <c r="A9" s="91"/>
      <c r="B9" s="303" t="s">
        <v>12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91"/>
      <c r="O9" s="91"/>
      <c r="P9" s="91"/>
    </row>
    <row r="10" spans="1:16" ht="9.9499999999999993" customHeight="1">
      <c r="A10" s="91"/>
      <c r="B10" s="295" t="s">
        <v>81</v>
      </c>
      <c r="C10" s="295"/>
      <c r="D10" s="295"/>
      <c r="E10" s="295"/>
      <c r="F10" s="295"/>
      <c r="G10" s="295"/>
      <c r="H10" s="95">
        <v>0</v>
      </c>
      <c r="I10" s="95">
        <v>0</v>
      </c>
      <c r="J10" s="296">
        <v>0</v>
      </c>
      <c r="K10" s="296"/>
      <c r="L10" s="296"/>
      <c r="M10" s="95">
        <v>0</v>
      </c>
      <c r="N10" s="91"/>
      <c r="O10" s="91"/>
      <c r="P10" s="91"/>
    </row>
    <row r="11" spans="1:16" ht="9.9499999999999993" customHeight="1">
      <c r="A11" s="91"/>
      <c r="B11" s="295" t="s">
        <v>82</v>
      </c>
      <c r="C11" s="295"/>
      <c r="D11" s="295"/>
      <c r="E11" s="295"/>
      <c r="F11" s="295"/>
      <c r="G11" s="295"/>
      <c r="H11" s="95">
        <v>0</v>
      </c>
      <c r="I11" s="95">
        <v>0</v>
      </c>
      <c r="J11" s="296">
        <v>0</v>
      </c>
      <c r="K11" s="296"/>
      <c r="L11" s="296"/>
      <c r="M11" s="95">
        <v>0</v>
      </c>
      <c r="N11" s="91"/>
      <c r="O11" s="91"/>
      <c r="P11" s="91"/>
    </row>
    <row r="12" spans="1:16" ht="9.9499999999999993" customHeight="1">
      <c r="A12" s="91"/>
      <c r="B12" s="295" t="s">
        <v>83</v>
      </c>
      <c r="C12" s="295"/>
      <c r="D12" s="295"/>
      <c r="E12" s="295"/>
      <c r="F12" s="295"/>
      <c r="G12" s="295"/>
      <c r="H12" s="95"/>
      <c r="I12" s="95"/>
      <c r="J12" s="296"/>
      <c r="K12" s="296"/>
      <c r="L12" s="296"/>
      <c r="M12" s="95"/>
      <c r="N12" s="91"/>
      <c r="O12" s="91"/>
      <c r="P12" s="91"/>
    </row>
    <row r="13" spans="1:16" ht="9.9499999999999993" customHeight="1">
      <c r="A13" s="91"/>
      <c r="B13" s="295" t="s">
        <v>84</v>
      </c>
      <c r="C13" s="295"/>
      <c r="D13" s="295"/>
      <c r="E13" s="295"/>
      <c r="F13" s="295"/>
      <c r="G13" s="295"/>
      <c r="H13" s="95">
        <v>0</v>
      </c>
      <c r="I13" s="95">
        <v>0</v>
      </c>
      <c r="J13" s="296">
        <v>0</v>
      </c>
      <c r="K13" s="296"/>
      <c r="L13" s="296"/>
      <c r="M13" s="95">
        <v>0</v>
      </c>
      <c r="N13" s="91"/>
      <c r="O13" s="91"/>
      <c r="P13" s="91"/>
    </row>
    <row r="14" spans="1:16" ht="9.9499999999999993" customHeight="1">
      <c r="A14" s="91"/>
      <c r="B14" s="295" t="s">
        <v>85</v>
      </c>
      <c r="C14" s="295"/>
      <c r="D14" s="295"/>
      <c r="E14" s="295"/>
      <c r="F14" s="295"/>
      <c r="G14" s="295"/>
      <c r="H14" s="95">
        <v>0</v>
      </c>
      <c r="I14" s="95">
        <v>0</v>
      </c>
      <c r="J14" s="296">
        <v>0</v>
      </c>
      <c r="K14" s="296"/>
      <c r="L14" s="296"/>
      <c r="M14" s="95">
        <v>0</v>
      </c>
      <c r="N14" s="91"/>
      <c r="O14" s="91"/>
      <c r="P14" s="91"/>
    </row>
    <row r="15" spans="1:16" ht="9.9499999999999993" customHeight="1">
      <c r="A15" s="91"/>
      <c r="B15" s="295" t="s">
        <v>86</v>
      </c>
      <c r="C15" s="295"/>
      <c r="D15" s="295"/>
      <c r="E15" s="295"/>
      <c r="F15" s="295"/>
      <c r="G15" s="295"/>
      <c r="H15" s="95">
        <v>0</v>
      </c>
      <c r="I15" s="95">
        <v>0</v>
      </c>
      <c r="J15" s="296">
        <v>0</v>
      </c>
      <c r="K15" s="296"/>
      <c r="L15" s="296"/>
      <c r="M15" s="95">
        <v>0</v>
      </c>
      <c r="N15" s="91"/>
      <c r="O15" s="91"/>
      <c r="P15" s="91"/>
    </row>
    <row r="16" spans="1:16" ht="9.9499999999999993" customHeight="1">
      <c r="A16" s="91"/>
      <c r="B16" s="295" t="s">
        <v>87</v>
      </c>
      <c r="C16" s="295"/>
      <c r="D16" s="295"/>
      <c r="E16" s="295"/>
      <c r="F16" s="295"/>
      <c r="G16" s="295"/>
      <c r="H16" s="95">
        <v>0</v>
      </c>
      <c r="I16" s="95">
        <v>0</v>
      </c>
      <c r="J16" s="296">
        <v>0</v>
      </c>
      <c r="K16" s="296"/>
      <c r="L16" s="296"/>
      <c r="M16" s="95">
        <v>0</v>
      </c>
      <c r="N16" s="91"/>
      <c r="O16" s="91"/>
      <c r="P16" s="91"/>
    </row>
    <row r="17" spans="1:16" ht="18" customHeight="1">
      <c r="A17" s="91"/>
      <c r="B17" s="295" t="s">
        <v>241</v>
      </c>
      <c r="C17" s="295"/>
      <c r="D17" s="295"/>
      <c r="E17" s="295"/>
      <c r="F17" s="295"/>
      <c r="G17" s="295"/>
      <c r="H17" s="95">
        <v>28710</v>
      </c>
      <c r="I17" s="95">
        <v>0.57999999999999996</v>
      </c>
      <c r="J17" s="296">
        <v>90.11</v>
      </c>
      <c r="K17" s="296"/>
      <c r="L17" s="296"/>
      <c r="M17" s="95">
        <v>89.62</v>
      </c>
      <c r="N17" s="91"/>
      <c r="O17" s="91"/>
      <c r="P17" s="91"/>
    </row>
    <row r="18" spans="1:16" ht="9.9499999999999993" customHeight="1">
      <c r="A18" s="91"/>
      <c r="B18" s="295" t="s">
        <v>89</v>
      </c>
      <c r="C18" s="295"/>
      <c r="D18" s="295"/>
      <c r="E18" s="295"/>
      <c r="F18" s="295"/>
      <c r="G18" s="295"/>
      <c r="H18" s="95">
        <v>119.76</v>
      </c>
      <c r="I18" s="95">
        <v>0</v>
      </c>
      <c r="J18" s="296">
        <v>0.38</v>
      </c>
      <c r="K18" s="296"/>
      <c r="L18" s="296"/>
      <c r="M18" s="95">
        <v>0.37</v>
      </c>
      <c r="N18" s="91"/>
      <c r="O18" s="91"/>
      <c r="P18" s="91"/>
    </row>
    <row r="19" spans="1:16" ht="9.9499999999999993" customHeight="1">
      <c r="A19" s="91"/>
      <c r="B19" s="295" t="s">
        <v>242</v>
      </c>
      <c r="C19" s="295"/>
      <c r="D19" s="295"/>
      <c r="E19" s="295"/>
      <c r="F19" s="295"/>
      <c r="G19" s="295"/>
      <c r="H19" s="95">
        <v>0</v>
      </c>
      <c r="I19" s="95">
        <v>0</v>
      </c>
      <c r="J19" s="296">
        <v>0</v>
      </c>
      <c r="K19" s="296"/>
      <c r="L19" s="296"/>
      <c r="M19" s="95">
        <v>0</v>
      </c>
      <c r="N19" s="91"/>
      <c r="O19" s="91"/>
      <c r="P19" s="91"/>
    </row>
    <row r="20" spans="1:16" ht="9.9499999999999993" customHeight="1">
      <c r="A20" s="91"/>
      <c r="B20" s="295" t="s">
        <v>91</v>
      </c>
      <c r="C20" s="295"/>
      <c r="D20" s="295"/>
      <c r="E20" s="295"/>
      <c r="F20" s="295"/>
      <c r="G20" s="295"/>
      <c r="H20" s="95">
        <v>0</v>
      </c>
      <c r="I20" s="95">
        <v>0</v>
      </c>
      <c r="J20" s="296">
        <v>0</v>
      </c>
      <c r="K20" s="296"/>
      <c r="L20" s="296"/>
      <c r="M20" s="95">
        <v>0</v>
      </c>
      <c r="N20" s="91"/>
      <c r="O20" s="91"/>
      <c r="P20" s="91"/>
    </row>
    <row r="21" spans="1:16" ht="9.9499999999999993" customHeight="1">
      <c r="A21" s="91"/>
      <c r="B21" s="295" t="s">
        <v>92</v>
      </c>
      <c r="C21" s="295"/>
      <c r="D21" s="295"/>
      <c r="E21" s="295"/>
      <c r="F21" s="295"/>
      <c r="G21" s="295"/>
      <c r="H21" s="95">
        <v>0</v>
      </c>
      <c r="I21" s="95">
        <v>0</v>
      </c>
      <c r="J21" s="296">
        <v>0</v>
      </c>
      <c r="K21" s="296"/>
      <c r="L21" s="296"/>
      <c r="M21" s="95">
        <v>0</v>
      </c>
      <c r="N21" s="91"/>
      <c r="O21" s="91"/>
      <c r="P21" s="91"/>
    </row>
    <row r="22" spans="1:16" ht="9.9499999999999993" customHeight="1">
      <c r="A22" s="91"/>
      <c r="B22" s="295" t="s">
        <v>243</v>
      </c>
      <c r="C22" s="295"/>
      <c r="D22" s="295"/>
      <c r="E22" s="295"/>
      <c r="F22" s="295"/>
      <c r="G22" s="295"/>
      <c r="H22" s="95">
        <v>0</v>
      </c>
      <c r="I22" s="95">
        <v>0</v>
      </c>
      <c r="J22" s="296">
        <v>0</v>
      </c>
      <c r="K22" s="296"/>
      <c r="L22" s="296"/>
      <c r="M22" s="95">
        <v>0</v>
      </c>
      <c r="N22" s="91"/>
      <c r="O22" s="91"/>
      <c r="P22" s="91"/>
    </row>
    <row r="23" spans="1:16" ht="9.9499999999999993" customHeight="1">
      <c r="A23" s="91"/>
      <c r="B23" s="295" t="s">
        <v>244</v>
      </c>
      <c r="C23" s="295"/>
      <c r="D23" s="295"/>
      <c r="E23" s="295"/>
      <c r="F23" s="295"/>
      <c r="G23" s="295"/>
      <c r="H23" s="95"/>
      <c r="I23" s="95"/>
      <c r="J23" s="296"/>
      <c r="K23" s="296"/>
      <c r="L23" s="296"/>
      <c r="M23" s="95"/>
      <c r="N23" s="91"/>
      <c r="O23" s="91"/>
      <c r="P23" s="91"/>
    </row>
    <row r="24" spans="1:16" ht="9.9499999999999993" customHeight="1">
      <c r="A24" s="91"/>
      <c r="B24" s="295" t="s">
        <v>245</v>
      </c>
      <c r="C24" s="295"/>
      <c r="D24" s="295"/>
      <c r="E24" s="295"/>
      <c r="F24" s="295"/>
      <c r="G24" s="295"/>
      <c r="H24" s="95">
        <v>551.5</v>
      </c>
      <c r="I24" s="95">
        <v>0.01</v>
      </c>
      <c r="J24" s="296">
        <v>1.73</v>
      </c>
      <c r="K24" s="296"/>
      <c r="L24" s="296"/>
      <c r="M24" s="95">
        <v>1.72</v>
      </c>
      <c r="N24" s="91"/>
      <c r="O24" s="91"/>
      <c r="P24" s="91"/>
    </row>
    <row r="25" spans="1:16" ht="9.9499999999999993" customHeight="1">
      <c r="A25" s="91"/>
      <c r="B25" s="295" t="s">
        <v>246</v>
      </c>
      <c r="C25" s="295"/>
      <c r="D25" s="295"/>
      <c r="E25" s="295"/>
      <c r="F25" s="295"/>
      <c r="G25" s="295"/>
      <c r="H25" s="95">
        <v>0</v>
      </c>
      <c r="I25" s="95">
        <v>0</v>
      </c>
      <c r="J25" s="296">
        <v>0</v>
      </c>
      <c r="K25" s="296"/>
      <c r="L25" s="296"/>
      <c r="M25" s="95">
        <v>0</v>
      </c>
      <c r="N25" s="91"/>
      <c r="O25" s="91"/>
      <c r="P25" s="91"/>
    </row>
    <row r="26" spans="1:16" ht="9.9499999999999993" customHeight="1">
      <c r="A26" s="91"/>
      <c r="B26" s="295" t="s">
        <v>247</v>
      </c>
      <c r="C26" s="295"/>
      <c r="D26" s="295"/>
      <c r="E26" s="295"/>
      <c r="F26" s="295"/>
      <c r="G26" s="295"/>
      <c r="H26" s="95">
        <v>0</v>
      </c>
      <c r="I26" s="95">
        <v>0</v>
      </c>
      <c r="J26" s="296">
        <v>0</v>
      </c>
      <c r="K26" s="296"/>
      <c r="L26" s="296"/>
      <c r="M26" s="95">
        <v>0</v>
      </c>
      <c r="N26" s="91"/>
      <c r="O26" s="91"/>
      <c r="P26" s="91"/>
    </row>
    <row r="27" spans="1:16" ht="9.9499999999999993" customHeight="1">
      <c r="A27" s="91"/>
      <c r="B27" s="295" t="s">
        <v>248</v>
      </c>
      <c r="C27" s="295"/>
      <c r="D27" s="295"/>
      <c r="E27" s="295"/>
      <c r="F27" s="295"/>
      <c r="G27" s="295"/>
      <c r="H27" s="95">
        <v>0</v>
      </c>
      <c r="I27" s="95">
        <v>0</v>
      </c>
      <c r="J27" s="296">
        <v>0</v>
      </c>
      <c r="K27" s="296"/>
      <c r="L27" s="296"/>
      <c r="M27" s="95">
        <v>0</v>
      </c>
      <c r="N27" s="91"/>
      <c r="O27" s="91"/>
      <c r="P27" s="91"/>
    </row>
    <row r="28" spans="1:16" ht="9.9499999999999993" customHeight="1">
      <c r="A28" s="91"/>
      <c r="B28" s="297" t="s">
        <v>18</v>
      </c>
      <c r="C28" s="297"/>
      <c r="D28" s="297"/>
      <c r="E28" s="297"/>
      <c r="F28" s="298">
        <v>29381.26</v>
      </c>
      <c r="G28" s="298"/>
      <c r="H28" s="298"/>
      <c r="I28" s="96">
        <v>0.59</v>
      </c>
      <c r="J28" s="299">
        <v>92.22</v>
      </c>
      <c r="K28" s="299"/>
      <c r="L28" s="299"/>
      <c r="M28" s="96">
        <v>91.71</v>
      </c>
      <c r="N28" s="91"/>
      <c r="O28" s="91"/>
      <c r="P28" s="91"/>
    </row>
    <row r="29" spans="1:16" ht="9.9499999999999993" customHeight="1">
      <c r="A29" s="91"/>
      <c r="B29" s="303" t="s">
        <v>105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91"/>
      <c r="O29" s="91"/>
      <c r="P29" s="91"/>
    </row>
    <row r="30" spans="1:16" ht="9.9499999999999993" customHeight="1">
      <c r="A30" s="91"/>
      <c r="B30" s="295" t="s">
        <v>249</v>
      </c>
      <c r="C30" s="295"/>
      <c r="D30" s="295"/>
      <c r="E30" s="295"/>
      <c r="F30" s="295"/>
      <c r="G30" s="295"/>
      <c r="H30" s="95">
        <v>0</v>
      </c>
      <c r="I30" s="95">
        <v>0</v>
      </c>
      <c r="J30" s="296">
        <v>0</v>
      </c>
      <c r="K30" s="296"/>
      <c r="L30" s="296"/>
      <c r="M30" s="95">
        <v>0</v>
      </c>
      <c r="N30" s="91"/>
      <c r="O30" s="91"/>
      <c r="P30" s="91"/>
    </row>
    <row r="31" spans="1:16" ht="9.9499999999999993" customHeight="1">
      <c r="A31" s="91"/>
      <c r="B31" s="295" t="s">
        <v>250</v>
      </c>
      <c r="C31" s="295"/>
      <c r="D31" s="295"/>
      <c r="E31" s="295"/>
      <c r="F31" s="295"/>
      <c r="G31" s="295"/>
      <c r="H31" s="95">
        <v>881.44</v>
      </c>
      <c r="I31" s="95">
        <v>0.02</v>
      </c>
      <c r="J31" s="296">
        <v>2.77</v>
      </c>
      <c r="K31" s="296"/>
      <c r="L31" s="296"/>
      <c r="M31" s="95">
        <v>2.75</v>
      </c>
      <c r="N31" s="91"/>
      <c r="O31" s="91"/>
      <c r="P31" s="91"/>
    </row>
    <row r="32" spans="1:16" ht="9.9499999999999993" customHeight="1">
      <c r="A32" s="91"/>
      <c r="B32" s="295" t="s">
        <v>251</v>
      </c>
      <c r="C32" s="295"/>
      <c r="D32" s="295"/>
      <c r="E32" s="295"/>
      <c r="F32" s="295"/>
      <c r="G32" s="295"/>
      <c r="H32" s="95">
        <v>0</v>
      </c>
      <c r="I32" s="95">
        <v>0</v>
      </c>
      <c r="J32" s="296">
        <v>0</v>
      </c>
      <c r="K32" s="296"/>
      <c r="L32" s="296"/>
      <c r="M32" s="95">
        <v>0</v>
      </c>
      <c r="N32" s="91"/>
      <c r="O32" s="91"/>
      <c r="P32" s="91"/>
    </row>
    <row r="33" spans="1:16" ht="9.9499999999999993" customHeight="1">
      <c r="A33" s="91"/>
      <c r="B33" s="295" t="s">
        <v>252</v>
      </c>
      <c r="C33" s="295"/>
      <c r="D33" s="295"/>
      <c r="E33" s="295"/>
      <c r="F33" s="295"/>
      <c r="G33" s="295"/>
      <c r="H33" s="95">
        <v>0</v>
      </c>
      <c r="I33" s="95">
        <v>0</v>
      </c>
      <c r="J33" s="296">
        <v>0</v>
      </c>
      <c r="K33" s="296"/>
      <c r="L33" s="296"/>
      <c r="M33" s="95">
        <v>0</v>
      </c>
      <c r="N33" s="91"/>
      <c r="O33" s="91"/>
      <c r="P33" s="91"/>
    </row>
    <row r="34" spans="1:16" ht="9.9499999999999993" customHeight="1">
      <c r="A34" s="91"/>
      <c r="B34" s="295" t="s">
        <v>253</v>
      </c>
      <c r="C34" s="295"/>
      <c r="D34" s="295"/>
      <c r="E34" s="295"/>
      <c r="F34" s="295"/>
      <c r="G34" s="295"/>
      <c r="H34" s="95">
        <v>0</v>
      </c>
      <c r="I34" s="95">
        <v>0</v>
      </c>
      <c r="J34" s="296">
        <v>0</v>
      </c>
      <c r="K34" s="296"/>
      <c r="L34" s="296"/>
      <c r="M34" s="95">
        <v>0</v>
      </c>
      <c r="N34" s="91"/>
      <c r="O34" s="91"/>
      <c r="P34" s="91"/>
    </row>
    <row r="35" spans="1:16" ht="9.9499999999999993" customHeight="1">
      <c r="A35" s="91"/>
      <c r="B35" s="295" t="s">
        <v>254</v>
      </c>
      <c r="C35" s="295"/>
      <c r="D35" s="295"/>
      <c r="E35" s="295"/>
      <c r="F35" s="295"/>
      <c r="G35" s="295"/>
      <c r="H35" s="95">
        <v>0</v>
      </c>
      <c r="I35" s="95">
        <v>0</v>
      </c>
      <c r="J35" s="296">
        <v>0</v>
      </c>
      <c r="K35" s="296"/>
      <c r="L35" s="296"/>
      <c r="M35" s="95">
        <v>0</v>
      </c>
      <c r="N35" s="91"/>
      <c r="O35" s="91"/>
      <c r="P35" s="91"/>
    </row>
    <row r="36" spans="1:16" ht="9.9499999999999993" customHeight="1">
      <c r="A36" s="91"/>
      <c r="B36" s="295" t="s">
        <v>255</v>
      </c>
      <c r="C36" s="295"/>
      <c r="D36" s="295"/>
      <c r="E36" s="295"/>
      <c r="F36" s="295"/>
      <c r="G36" s="295"/>
      <c r="H36" s="95">
        <v>0</v>
      </c>
      <c r="I36" s="95">
        <v>0</v>
      </c>
      <c r="J36" s="296">
        <v>0</v>
      </c>
      <c r="K36" s="296"/>
      <c r="L36" s="296"/>
      <c r="M36" s="95">
        <v>0</v>
      </c>
      <c r="N36" s="91"/>
      <c r="O36" s="91"/>
      <c r="P36" s="91"/>
    </row>
    <row r="37" spans="1:16" ht="9.9499999999999993" customHeight="1">
      <c r="A37" s="91"/>
      <c r="B37" s="295" t="s">
        <v>256</v>
      </c>
      <c r="C37" s="295"/>
      <c r="D37" s="295"/>
      <c r="E37" s="295"/>
      <c r="F37" s="295"/>
      <c r="G37" s="295"/>
      <c r="H37" s="95">
        <v>0</v>
      </c>
      <c r="I37" s="95">
        <v>0</v>
      </c>
      <c r="J37" s="296">
        <v>0</v>
      </c>
      <c r="K37" s="296"/>
      <c r="L37" s="296"/>
      <c r="M37" s="95">
        <v>0</v>
      </c>
      <c r="N37" s="91"/>
      <c r="O37" s="91"/>
      <c r="P37" s="91"/>
    </row>
    <row r="38" spans="1:16" ht="9.9499999999999993" customHeight="1">
      <c r="A38" s="91"/>
      <c r="B38" s="295" t="s">
        <v>257</v>
      </c>
      <c r="C38" s="295"/>
      <c r="D38" s="295"/>
      <c r="E38" s="295"/>
      <c r="F38" s="295"/>
      <c r="G38" s="295"/>
      <c r="H38" s="95">
        <v>0</v>
      </c>
      <c r="I38" s="95">
        <v>0</v>
      </c>
      <c r="J38" s="296">
        <v>0</v>
      </c>
      <c r="K38" s="296"/>
      <c r="L38" s="296"/>
      <c r="M38" s="95">
        <v>0</v>
      </c>
      <c r="N38" s="91"/>
      <c r="O38" s="91"/>
      <c r="P38" s="91"/>
    </row>
    <row r="39" spans="1:16" ht="9.9499999999999993" customHeight="1">
      <c r="A39" s="91"/>
      <c r="B39" s="295" t="s">
        <v>117</v>
      </c>
      <c r="C39" s="295"/>
      <c r="D39" s="295"/>
      <c r="E39" s="295"/>
      <c r="F39" s="295"/>
      <c r="G39" s="295"/>
      <c r="H39" s="95">
        <v>1189.44</v>
      </c>
      <c r="I39" s="95">
        <v>0.02</v>
      </c>
      <c r="J39" s="296">
        <v>3.73</v>
      </c>
      <c r="K39" s="296"/>
      <c r="L39" s="296"/>
      <c r="M39" s="95">
        <v>3.71</v>
      </c>
      <c r="N39" s="91"/>
      <c r="O39" s="91"/>
      <c r="P39" s="91"/>
    </row>
    <row r="40" spans="1:16" ht="9.9499999999999993" customHeight="1">
      <c r="A40" s="91"/>
      <c r="B40" s="297" t="s">
        <v>119</v>
      </c>
      <c r="C40" s="297"/>
      <c r="D40" s="297"/>
      <c r="E40" s="297"/>
      <c r="F40" s="298">
        <v>2070.88</v>
      </c>
      <c r="G40" s="298"/>
      <c r="H40" s="298"/>
      <c r="I40" s="96">
        <v>0.04</v>
      </c>
      <c r="J40" s="299">
        <v>6.5</v>
      </c>
      <c r="K40" s="299"/>
      <c r="L40" s="299"/>
      <c r="M40" s="96">
        <v>6.46</v>
      </c>
      <c r="N40" s="91"/>
      <c r="O40" s="91"/>
      <c r="P40" s="91"/>
    </row>
    <row r="41" spans="1:16" ht="9.9499999999999993" customHeight="1">
      <c r="A41" s="91"/>
      <c r="B41" s="303" t="s">
        <v>30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91"/>
      <c r="O41" s="91"/>
      <c r="P41" s="91"/>
    </row>
    <row r="42" spans="1:16" ht="9.9499999999999993" customHeight="1">
      <c r="A42" s="91"/>
      <c r="B42" s="295" t="s">
        <v>258</v>
      </c>
      <c r="C42" s="295"/>
      <c r="D42" s="295"/>
      <c r="E42" s="295"/>
      <c r="F42" s="295"/>
      <c r="G42" s="295"/>
      <c r="H42" s="95">
        <v>408.34</v>
      </c>
      <c r="I42" s="95">
        <v>0.01</v>
      </c>
      <c r="J42" s="296">
        <v>1.28</v>
      </c>
      <c r="K42" s="296"/>
      <c r="L42" s="296"/>
      <c r="M42" s="95">
        <v>1.27</v>
      </c>
      <c r="N42" s="91"/>
      <c r="O42" s="91"/>
      <c r="P42" s="91"/>
    </row>
    <row r="43" spans="1:16" ht="9.9499999999999993" customHeight="1">
      <c r="A43" s="91"/>
      <c r="B43" s="297" t="s">
        <v>121</v>
      </c>
      <c r="C43" s="297"/>
      <c r="D43" s="297"/>
      <c r="E43" s="297"/>
      <c r="F43" s="298">
        <v>408.34</v>
      </c>
      <c r="G43" s="298"/>
      <c r="H43" s="298"/>
      <c r="I43" s="96">
        <v>0.01</v>
      </c>
      <c r="J43" s="299">
        <v>1.28</v>
      </c>
      <c r="K43" s="299"/>
      <c r="L43" s="299"/>
      <c r="M43" s="96">
        <v>1.27</v>
      </c>
      <c r="N43" s="91"/>
      <c r="O43" s="91"/>
      <c r="P43" s="91"/>
    </row>
    <row r="44" spans="1:16" ht="9.9499999999999993" customHeight="1">
      <c r="A44" s="91"/>
      <c r="B44" s="300" t="s">
        <v>122</v>
      </c>
      <c r="C44" s="300"/>
      <c r="D44" s="300"/>
      <c r="E44" s="300"/>
      <c r="F44" s="301">
        <v>31860.48</v>
      </c>
      <c r="G44" s="301"/>
      <c r="H44" s="301"/>
      <c r="I44" s="97">
        <v>0.64</v>
      </c>
      <c r="J44" s="302">
        <v>100</v>
      </c>
      <c r="K44" s="302"/>
      <c r="L44" s="302"/>
      <c r="M44" s="97">
        <v>99.44</v>
      </c>
      <c r="N44" s="91"/>
      <c r="O44" s="91"/>
      <c r="P44" s="91"/>
    </row>
    <row r="45" spans="1:16" ht="9.9499999999999993" customHeight="1">
      <c r="A45" s="91"/>
      <c r="B45" s="303" t="s">
        <v>123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91"/>
      <c r="O45" s="91"/>
      <c r="P45" s="91"/>
    </row>
    <row r="46" spans="1:16" ht="9.9499999999999993" customHeight="1">
      <c r="A46" s="91"/>
      <c r="B46" s="295" t="s">
        <v>259</v>
      </c>
      <c r="C46" s="295"/>
      <c r="D46" s="295"/>
      <c r="E46" s="295"/>
      <c r="F46" s="295"/>
      <c r="G46" s="295"/>
      <c r="H46" s="95">
        <v>0</v>
      </c>
      <c r="I46" s="95">
        <v>0</v>
      </c>
      <c r="J46" s="296">
        <v>0</v>
      </c>
      <c r="K46" s="296"/>
      <c r="L46" s="296"/>
      <c r="M46" s="95">
        <v>0</v>
      </c>
      <c r="N46" s="91"/>
      <c r="O46" s="91"/>
      <c r="P46" s="91"/>
    </row>
    <row r="47" spans="1:16" ht="9.9499999999999993" customHeight="1">
      <c r="A47" s="91"/>
      <c r="B47" s="295" t="s">
        <v>260</v>
      </c>
      <c r="C47" s="295"/>
      <c r="D47" s="295"/>
      <c r="E47" s="295"/>
      <c r="F47" s="295"/>
      <c r="G47" s="295"/>
      <c r="H47" s="95">
        <v>0</v>
      </c>
      <c r="I47" s="95">
        <v>0</v>
      </c>
      <c r="J47" s="296">
        <v>0</v>
      </c>
      <c r="K47" s="296"/>
      <c r="L47" s="296"/>
      <c r="M47" s="95">
        <v>0</v>
      </c>
      <c r="N47" s="91"/>
      <c r="O47" s="91"/>
      <c r="P47" s="91"/>
    </row>
    <row r="48" spans="1:16" ht="9.9499999999999993" customHeight="1">
      <c r="A48" s="91"/>
      <c r="B48" s="295" t="s">
        <v>261</v>
      </c>
      <c r="C48" s="295"/>
      <c r="D48" s="295"/>
      <c r="E48" s="295"/>
      <c r="F48" s="295"/>
      <c r="G48" s="295"/>
      <c r="H48" s="95">
        <v>0</v>
      </c>
      <c r="I48" s="95">
        <v>0</v>
      </c>
      <c r="J48" s="296">
        <v>0</v>
      </c>
      <c r="K48" s="296"/>
      <c r="L48" s="296"/>
      <c r="M48" s="95">
        <v>0</v>
      </c>
      <c r="N48" s="91"/>
      <c r="O48" s="91"/>
      <c r="P48" s="91"/>
    </row>
    <row r="49" spans="1:16" ht="9.9499999999999993" customHeight="1">
      <c r="A49" s="91"/>
      <c r="B49" s="297" t="s">
        <v>127</v>
      </c>
      <c r="C49" s="297"/>
      <c r="D49" s="297"/>
      <c r="E49" s="297"/>
      <c r="F49" s="298">
        <v>0</v>
      </c>
      <c r="G49" s="298"/>
      <c r="H49" s="298"/>
      <c r="I49" s="96">
        <v>0</v>
      </c>
      <c r="J49" s="299">
        <v>0</v>
      </c>
      <c r="K49" s="299"/>
      <c r="L49" s="299"/>
      <c r="M49" s="96">
        <v>0</v>
      </c>
      <c r="N49" s="91"/>
      <c r="O49" s="91"/>
      <c r="P49" s="91"/>
    </row>
    <row r="50" spans="1:16" ht="9.9499999999999993" customHeight="1">
      <c r="A50" s="91"/>
      <c r="B50" s="303" t="s">
        <v>128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91"/>
      <c r="O50" s="91"/>
      <c r="P50" s="91"/>
    </row>
    <row r="51" spans="1:16" ht="9.9499999999999993" customHeight="1">
      <c r="A51" s="91"/>
      <c r="B51" s="295" t="s">
        <v>262</v>
      </c>
      <c r="C51" s="295"/>
      <c r="D51" s="295"/>
      <c r="E51" s="295"/>
      <c r="F51" s="295"/>
      <c r="G51" s="295"/>
      <c r="H51" s="95">
        <v>0</v>
      </c>
      <c r="I51" s="95">
        <v>0</v>
      </c>
      <c r="J51" s="296">
        <v>0</v>
      </c>
      <c r="K51" s="296"/>
      <c r="L51" s="296"/>
      <c r="M51" s="95">
        <v>0</v>
      </c>
      <c r="N51" s="91"/>
      <c r="O51" s="91"/>
      <c r="P51" s="91"/>
    </row>
    <row r="52" spans="1:16" ht="9.9499999999999993" customHeight="1">
      <c r="A52" s="91"/>
      <c r="B52" s="295" t="s">
        <v>263</v>
      </c>
      <c r="C52" s="295"/>
      <c r="D52" s="295"/>
      <c r="E52" s="295"/>
      <c r="F52" s="295"/>
      <c r="G52" s="295"/>
      <c r="H52" s="95">
        <v>0</v>
      </c>
      <c r="I52" s="95">
        <v>0</v>
      </c>
      <c r="J52" s="296">
        <v>0</v>
      </c>
      <c r="K52" s="296"/>
      <c r="L52" s="296"/>
      <c r="M52" s="95">
        <v>0</v>
      </c>
      <c r="N52" s="91"/>
      <c r="O52" s="91"/>
      <c r="P52" s="91"/>
    </row>
    <row r="53" spans="1:16" ht="9.9499999999999993" customHeight="1">
      <c r="A53" s="91"/>
      <c r="B53" s="295" t="s">
        <v>264</v>
      </c>
      <c r="C53" s="295"/>
      <c r="D53" s="295"/>
      <c r="E53" s="295"/>
      <c r="F53" s="295"/>
      <c r="G53" s="295"/>
      <c r="H53" s="95">
        <v>0</v>
      </c>
      <c r="I53" s="95">
        <v>0</v>
      </c>
      <c r="J53" s="296">
        <v>0</v>
      </c>
      <c r="K53" s="296"/>
      <c r="L53" s="296"/>
      <c r="M53" s="95">
        <v>0</v>
      </c>
      <c r="N53" s="91"/>
      <c r="O53" s="91"/>
      <c r="P53" s="91"/>
    </row>
    <row r="54" spans="1:16" ht="9.9499999999999993" customHeight="1">
      <c r="A54" s="91"/>
      <c r="B54" s="295" t="s">
        <v>265</v>
      </c>
      <c r="C54" s="295"/>
      <c r="D54" s="295"/>
      <c r="E54" s="295"/>
      <c r="F54" s="295"/>
      <c r="G54" s="295"/>
      <c r="H54" s="95">
        <v>0</v>
      </c>
      <c r="I54" s="95">
        <v>0</v>
      </c>
      <c r="J54" s="296">
        <v>0</v>
      </c>
      <c r="K54" s="296"/>
      <c r="L54" s="296"/>
      <c r="M54" s="95">
        <v>0</v>
      </c>
      <c r="N54" s="91"/>
      <c r="O54" s="91"/>
      <c r="P54" s="91"/>
    </row>
    <row r="55" spans="1:16" ht="9.9499999999999993" customHeight="1">
      <c r="A55" s="91"/>
      <c r="B55" s="297" t="s">
        <v>132</v>
      </c>
      <c r="C55" s="297"/>
      <c r="D55" s="297"/>
      <c r="E55" s="297"/>
      <c r="F55" s="298">
        <v>0</v>
      </c>
      <c r="G55" s="298"/>
      <c r="H55" s="298"/>
      <c r="I55" s="96">
        <v>0</v>
      </c>
      <c r="J55" s="299">
        <v>0</v>
      </c>
      <c r="K55" s="299"/>
      <c r="L55" s="299"/>
      <c r="M55" s="96">
        <v>0</v>
      </c>
      <c r="N55" s="91"/>
      <c r="O55" s="91"/>
      <c r="P55" s="91"/>
    </row>
    <row r="56" spans="1:16" ht="9.9499999999999993" customHeight="1">
      <c r="A56" s="91"/>
      <c r="B56" s="300" t="s">
        <v>133</v>
      </c>
      <c r="C56" s="300"/>
      <c r="D56" s="300"/>
      <c r="E56" s="300"/>
      <c r="F56" s="302">
        <v>0</v>
      </c>
      <c r="G56" s="302"/>
      <c r="H56" s="302"/>
      <c r="I56" s="97">
        <v>0</v>
      </c>
      <c r="J56" s="302">
        <v>0</v>
      </c>
      <c r="K56" s="302"/>
      <c r="L56" s="302"/>
      <c r="M56" s="97">
        <v>0</v>
      </c>
      <c r="N56" s="91"/>
      <c r="O56" s="91"/>
      <c r="P56" s="91"/>
    </row>
    <row r="57" spans="1:16" ht="9.9499999999999993" customHeight="1">
      <c r="A57" s="91"/>
      <c r="B57" s="300" t="s">
        <v>134</v>
      </c>
      <c r="C57" s="300"/>
      <c r="D57" s="300"/>
      <c r="E57" s="300"/>
      <c r="F57" s="301">
        <v>31860.48</v>
      </c>
      <c r="G57" s="301"/>
      <c r="H57" s="301"/>
      <c r="I57" s="97">
        <v>0.64</v>
      </c>
      <c r="J57" s="302">
        <v>100</v>
      </c>
      <c r="K57" s="302"/>
      <c r="L57" s="302"/>
      <c r="M57" s="97">
        <v>99.44</v>
      </c>
      <c r="N57" s="91"/>
      <c r="O57" s="91"/>
      <c r="P57" s="91"/>
    </row>
    <row r="58" spans="1:16" ht="9.9499999999999993" customHeight="1">
      <c r="A58" s="91"/>
      <c r="B58" s="303" t="s">
        <v>135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91"/>
      <c r="O58" s="91"/>
      <c r="P58" s="91"/>
    </row>
    <row r="59" spans="1:16" ht="9.9499999999999993" customHeight="1">
      <c r="A59" s="91"/>
      <c r="B59" s="295" t="s">
        <v>136</v>
      </c>
      <c r="C59" s="295"/>
      <c r="D59" s="295"/>
      <c r="E59" s="295"/>
      <c r="F59" s="295"/>
      <c r="G59" s="295"/>
      <c r="H59" s="95">
        <v>0</v>
      </c>
      <c r="I59" s="95">
        <v>0</v>
      </c>
      <c r="J59" s="296">
        <v>0</v>
      </c>
      <c r="K59" s="296"/>
      <c r="L59" s="296"/>
      <c r="M59" s="95">
        <v>0</v>
      </c>
      <c r="N59" s="91"/>
      <c r="O59" s="91"/>
      <c r="P59" s="91"/>
    </row>
    <row r="60" spans="1:16" ht="9.9499999999999993" customHeight="1">
      <c r="A60" s="91"/>
      <c r="B60" s="295" t="s">
        <v>137</v>
      </c>
      <c r="C60" s="295"/>
      <c r="D60" s="295"/>
      <c r="E60" s="295"/>
      <c r="F60" s="295"/>
      <c r="G60" s="295"/>
      <c r="H60" s="95">
        <v>176.46</v>
      </c>
      <c r="I60" s="95">
        <v>0</v>
      </c>
      <c r="J60" s="296">
        <v>0.55000000000000004</v>
      </c>
      <c r="K60" s="296"/>
      <c r="L60" s="296"/>
      <c r="M60" s="95">
        <v>0.55000000000000004</v>
      </c>
      <c r="N60" s="91"/>
      <c r="O60" s="91"/>
      <c r="P60" s="91"/>
    </row>
    <row r="61" spans="1:16" ht="9.9499999999999993" customHeight="1">
      <c r="A61" s="91"/>
      <c r="B61" s="297" t="s">
        <v>139</v>
      </c>
      <c r="C61" s="297"/>
      <c r="D61" s="297"/>
      <c r="E61" s="297"/>
      <c r="F61" s="298">
        <v>176.46</v>
      </c>
      <c r="G61" s="298"/>
      <c r="H61" s="298"/>
      <c r="I61" s="96">
        <v>0</v>
      </c>
      <c r="J61" s="299">
        <v>0.55000000000000004</v>
      </c>
      <c r="K61" s="299"/>
      <c r="L61" s="299"/>
      <c r="M61" s="96">
        <v>0.55000000000000004</v>
      </c>
      <c r="N61" s="91"/>
      <c r="O61" s="91"/>
      <c r="P61" s="91"/>
    </row>
    <row r="62" spans="1:16" ht="9.9499999999999993" customHeight="1">
      <c r="A62" s="91"/>
      <c r="B62" s="300" t="s">
        <v>140</v>
      </c>
      <c r="C62" s="300"/>
      <c r="D62" s="300"/>
      <c r="E62" s="300"/>
      <c r="F62" s="301">
        <v>32036.94</v>
      </c>
      <c r="G62" s="301"/>
      <c r="H62" s="301"/>
      <c r="I62" s="97">
        <v>0.65</v>
      </c>
      <c r="J62" s="302">
        <v>100.55</v>
      </c>
      <c r="K62" s="302"/>
      <c r="L62" s="302"/>
      <c r="M62" s="98" t="s">
        <v>141</v>
      </c>
      <c r="N62" s="91"/>
      <c r="O62" s="91"/>
      <c r="P62" s="91"/>
    </row>
    <row r="63" spans="1:16" ht="108.9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6" ht="15" customHeight="1">
      <c r="A64" s="91"/>
      <c r="B64" s="294" t="s">
        <v>51</v>
      </c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</row>
    <row r="65" spans="1:16" ht="20.100000000000001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A1:E63"/>
  <sheetViews>
    <sheetView showGridLines="0" zoomScaleNormal="100" workbookViewId="0">
      <selection sqref="A1:E1"/>
    </sheetView>
  </sheetViews>
  <sheetFormatPr defaultColWidth="8.7109375" defaultRowHeight="12.75"/>
  <cols>
    <col min="1" max="1" width="39" style="33" customWidth="1"/>
    <col min="2" max="5" width="11.7109375" style="33" customWidth="1"/>
    <col min="6" max="16384" width="8.7109375" style="33"/>
  </cols>
  <sheetData>
    <row r="1" spans="1:5">
      <c r="A1" s="288" t="s">
        <v>291</v>
      </c>
      <c r="B1" s="289"/>
      <c r="C1" s="289"/>
      <c r="D1" s="289"/>
      <c r="E1" s="289"/>
    </row>
    <row r="2" spans="1:5">
      <c r="A2" s="288" t="s">
        <v>290</v>
      </c>
      <c r="B2" s="289"/>
      <c r="C2" s="289"/>
      <c r="D2" s="289"/>
      <c r="E2" s="289"/>
    </row>
    <row r="3" spans="1:5">
      <c r="A3" s="288" t="s">
        <v>300</v>
      </c>
      <c r="B3" s="289"/>
      <c r="C3" s="289"/>
      <c r="D3" s="289"/>
      <c r="E3" s="289"/>
    </row>
    <row r="4" spans="1:5">
      <c r="A4" s="100" t="s">
        <v>72</v>
      </c>
      <c r="B4" s="288" t="s">
        <v>73</v>
      </c>
      <c r="C4" s="289"/>
      <c r="D4" s="289"/>
      <c r="E4" s="289"/>
    </row>
    <row r="5" spans="1:5">
      <c r="A5" s="100" t="s">
        <v>288</v>
      </c>
      <c r="B5" s="288" t="s">
        <v>287</v>
      </c>
      <c r="C5" s="289"/>
      <c r="D5" s="289"/>
      <c r="E5" s="289"/>
    </row>
    <row r="6" spans="1:5">
      <c r="A6" s="100" t="s">
        <v>301</v>
      </c>
      <c r="B6" s="102" t="s">
        <v>76</v>
      </c>
    </row>
    <row r="7" spans="1:5" ht="22.5">
      <c r="A7" s="103" t="s">
        <v>7</v>
      </c>
      <c r="B7" s="103" t="s">
        <v>77</v>
      </c>
      <c r="C7" s="103" t="s">
        <v>78</v>
      </c>
      <c r="D7" s="103" t="s">
        <v>285</v>
      </c>
      <c r="E7" s="103" t="s">
        <v>284</v>
      </c>
    </row>
    <row r="8" spans="1:5">
      <c r="A8" s="288" t="s">
        <v>283</v>
      </c>
      <c r="B8" s="289"/>
      <c r="C8" s="289"/>
      <c r="D8" s="289"/>
      <c r="E8" s="289"/>
    </row>
    <row r="9" spans="1:5">
      <c r="A9" s="102" t="s">
        <v>81</v>
      </c>
      <c r="B9" s="101">
        <v>0</v>
      </c>
      <c r="C9" s="101">
        <v>0</v>
      </c>
      <c r="D9" s="101">
        <v>0</v>
      </c>
      <c r="E9" s="101">
        <v>0</v>
      </c>
    </row>
    <row r="10" spans="1:5">
      <c r="A10" s="102" t="s">
        <v>82</v>
      </c>
      <c r="B10" s="101">
        <v>0</v>
      </c>
      <c r="C10" s="101">
        <v>0</v>
      </c>
      <c r="D10" s="101">
        <v>0</v>
      </c>
      <c r="E10" s="101">
        <v>0</v>
      </c>
    </row>
    <row r="11" spans="1:5">
      <c r="A11" s="102" t="s">
        <v>83</v>
      </c>
    </row>
    <row r="12" spans="1:5">
      <c r="A12" s="102" t="s">
        <v>84</v>
      </c>
      <c r="B12" s="101">
        <v>0</v>
      </c>
      <c r="C12" s="101">
        <v>0</v>
      </c>
      <c r="D12" s="101">
        <v>0</v>
      </c>
      <c r="E12" s="101">
        <v>0</v>
      </c>
    </row>
    <row r="13" spans="1:5">
      <c r="A13" s="102" t="s">
        <v>85</v>
      </c>
      <c r="B13" s="101">
        <v>0</v>
      </c>
      <c r="C13" s="101">
        <v>0</v>
      </c>
      <c r="D13" s="101">
        <v>0</v>
      </c>
      <c r="E13" s="101">
        <v>0</v>
      </c>
    </row>
    <row r="14" spans="1:5">
      <c r="A14" s="102" t="s">
        <v>86</v>
      </c>
      <c r="B14" s="101">
        <v>0</v>
      </c>
      <c r="C14" s="101">
        <v>0</v>
      </c>
      <c r="D14" s="101">
        <v>0</v>
      </c>
      <c r="E14" s="101">
        <v>0</v>
      </c>
    </row>
    <row r="15" spans="1:5">
      <c r="A15" s="102" t="s">
        <v>87</v>
      </c>
      <c r="B15" s="101">
        <v>0</v>
      </c>
      <c r="C15" s="101">
        <v>0</v>
      </c>
      <c r="D15" s="101">
        <v>0</v>
      </c>
      <c r="E15" s="101">
        <v>0</v>
      </c>
    </row>
    <row r="16" spans="1:5">
      <c r="A16" s="102" t="s">
        <v>241</v>
      </c>
      <c r="B16" s="101">
        <v>32490</v>
      </c>
      <c r="C16" s="101">
        <v>0.65556999999999999</v>
      </c>
      <c r="D16" s="101">
        <v>90.91</v>
      </c>
      <c r="E16" s="101">
        <v>90.51</v>
      </c>
    </row>
    <row r="17" spans="1:5">
      <c r="A17" s="102" t="s">
        <v>89</v>
      </c>
      <c r="B17" s="101">
        <v>125.4</v>
      </c>
      <c r="C17" s="101">
        <v>2.5400000000000002E-3</v>
      </c>
      <c r="D17" s="101">
        <v>0.35</v>
      </c>
      <c r="E17" s="101">
        <v>0.35</v>
      </c>
    </row>
    <row r="18" spans="1:5">
      <c r="A18" s="102" t="s">
        <v>242</v>
      </c>
      <c r="B18" s="101">
        <v>0</v>
      </c>
      <c r="C18" s="101">
        <v>0</v>
      </c>
      <c r="D18" s="101">
        <v>0</v>
      </c>
      <c r="E18" s="101">
        <v>0</v>
      </c>
    </row>
    <row r="19" spans="1:5">
      <c r="A19" s="102" t="s">
        <v>91</v>
      </c>
      <c r="B19" s="101">
        <v>0</v>
      </c>
      <c r="C19" s="101">
        <v>0</v>
      </c>
      <c r="D19" s="101">
        <v>0</v>
      </c>
      <c r="E19" s="101">
        <v>0</v>
      </c>
    </row>
    <row r="20" spans="1:5">
      <c r="A20" s="102" t="s">
        <v>92</v>
      </c>
      <c r="B20" s="101">
        <v>0</v>
      </c>
      <c r="C20" s="101">
        <v>0</v>
      </c>
      <c r="D20" s="101">
        <v>0</v>
      </c>
      <c r="E20" s="101">
        <v>0</v>
      </c>
    </row>
    <row r="21" spans="1:5">
      <c r="A21" s="102" t="s">
        <v>243</v>
      </c>
      <c r="B21" s="101">
        <v>0</v>
      </c>
      <c r="C21" s="101">
        <v>0</v>
      </c>
      <c r="D21" s="101">
        <v>0</v>
      </c>
      <c r="E21" s="101">
        <v>0</v>
      </c>
    </row>
    <row r="22" spans="1:5">
      <c r="A22" s="102" t="s">
        <v>244</v>
      </c>
    </row>
    <row r="23" spans="1:5">
      <c r="A23" s="102" t="s">
        <v>245</v>
      </c>
      <c r="B23" s="101">
        <v>533.04999999999995</v>
      </c>
      <c r="C23" s="101">
        <v>1.0749999999999999E-2</v>
      </c>
      <c r="D23" s="101">
        <v>1.49</v>
      </c>
      <c r="E23" s="101">
        <v>1.48</v>
      </c>
    </row>
    <row r="24" spans="1:5">
      <c r="A24" s="102" t="s">
        <v>246</v>
      </c>
      <c r="B24" s="101">
        <v>0</v>
      </c>
      <c r="C24" s="101">
        <v>0</v>
      </c>
      <c r="D24" s="101">
        <v>0</v>
      </c>
      <c r="E24" s="101">
        <v>0</v>
      </c>
    </row>
    <row r="25" spans="1:5">
      <c r="A25" s="102" t="s">
        <v>247</v>
      </c>
      <c r="B25" s="101">
        <v>0</v>
      </c>
      <c r="C25" s="101">
        <v>0</v>
      </c>
      <c r="D25" s="101">
        <v>0</v>
      </c>
      <c r="E25" s="101">
        <v>0</v>
      </c>
    </row>
    <row r="26" spans="1:5">
      <c r="A26" s="102" t="s">
        <v>248</v>
      </c>
      <c r="B26" s="101">
        <v>0</v>
      </c>
      <c r="C26" s="101">
        <v>0</v>
      </c>
      <c r="D26" s="101">
        <v>0</v>
      </c>
      <c r="E26" s="101">
        <v>0</v>
      </c>
    </row>
    <row r="27" spans="1:5">
      <c r="A27" s="100" t="s">
        <v>219</v>
      </c>
      <c r="B27" s="99">
        <v>33148.449999999997</v>
      </c>
      <c r="C27" s="99">
        <v>0.66886000000000001</v>
      </c>
      <c r="D27" s="99">
        <v>92.75</v>
      </c>
      <c r="E27" s="99">
        <v>92.34</v>
      </c>
    </row>
    <row r="28" spans="1:5">
      <c r="A28" s="288" t="s">
        <v>105</v>
      </c>
      <c r="B28" s="289"/>
      <c r="C28" s="289"/>
      <c r="D28" s="289"/>
      <c r="E28" s="289"/>
    </row>
    <row r="29" spans="1:5">
      <c r="A29" s="102" t="s">
        <v>249</v>
      </c>
      <c r="B29" s="101">
        <v>0</v>
      </c>
      <c r="C29" s="101">
        <v>0</v>
      </c>
      <c r="D29" s="101">
        <v>0</v>
      </c>
      <c r="E29" s="101">
        <v>0</v>
      </c>
    </row>
    <row r="30" spans="1:5">
      <c r="A30" s="102" t="s">
        <v>250</v>
      </c>
      <c r="B30" s="101">
        <v>994.45</v>
      </c>
      <c r="C30" s="101">
        <v>2.0070000000000001E-2</v>
      </c>
      <c r="D30" s="101">
        <v>2.78</v>
      </c>
      <c r="E30" s="101">
        <v>2.77</v>
      </c>
    </row>
    <row r="31" spans="1:5">
      <c r="A31" s="102" t="s">
        <v>251</v>
      </c>
      <c r="B31" s="101">
        <v>0</v>
      </c>
      <c r="C31" s="101">
        <v>0</v>
      </c>
      <c r="D31" s="101">
        <v>0</v>
      </c>
      <c r="E31" s="101">
        <v>0</v>
      </c>
    </row>
    <row r="32" spans="1:5">
      <c r="A32" s="102" t="s">
        <v>252</v>
      </c>
      <c r="B32" s="101">
        <v>0</v>
      </c>
      <c r="C32" s="101">
        <v>0</v>
      </c>
      <c r="D32" s="101">
        <v>0</v>
      </c>
      <c r="E32" s="101">
        <v>0</v>
      </c>
    </row>
    <row r="33" spans="1:5">
      <c r="A33" s="102" t="s">
        <v>253</v>
      </c>
      <c r="B33" s="101">
        <v>0</v>
      </c>
      <c r="C33" s="101">
        <v>0</v>
      </c>
      <c r="D33" s="101">
        <v>0</v>
      </c>
      <c r="E33" s="101">
        <v>0</v>
      </c>
    </row>
    <row r="34" spans="1:5">
      <c r="A34" s="102" t="s">
        <v>254</v>
      </c>
      <c r="B34" s="101">
        <v>0</v>
      </c>
      <c r="C34" s="101">
        <v>0</v>
      </c>
      <c r="D34" s="101">
        <v>0</v>
      </c>
      <c r="E34" s="101">
        <v>0</v>
      </c>
    </row>
    <row r="35" spans="1:5">
      <c r="A35" s="102" t="s">
        <v>255</v>
      </c>
      <c r="B35" s="101">
        <v>0</v>
      </c>
      <c r="C35" s="101">
        <v>0</v>
      </c>
      <c r="D35" s="101">
        <v>0</v>
      </c>
      <c r="E35" s="101">
        <v>0</v>
      </c>
    </row>
    <row r="36" spans="1:5">
      <c r="A36" s="102" t="s">
        <v>256</v>
      </c>
      <c r="B36" s="101">
        <v>0</v>
      </c>
      <c r="C36" s="101">
        <v>0</v>
      </c>
      <c r="D36" s="101">
        <v>0</v>
      </c>
      <c r="E36" s="101">
        <v>0</v>
      </c>
    </row>
    <row r="37" spans="1:5">
      <c r="A37" s="102" t="s">
        <v>257</v>
      </c>
      <c r="B37" s="101">
        <v>0</v>
      </c>
      <c r="C37" s="101">
        <v>0</v>
      </c>
      <c r="D37" s="101">
        <v>0</v>
      </c>
      <c r="E37" s="101">
        <v>0</v>
      </c>
    </row>
    <row r="38" spans="1:5">
      <c r="A38" s="102" t="s">
        <v>117</v>
      </c>
      <c r="B38" s="101">
        <v>1152.27</v>
      </c>
      <c r="C38" s="101">
        <v>2.325E-2</v>
      </c>
      <c r="D38" s="101">
        <v>3.22</v>
      </c>
      <c r="E38" s="101">
        <v>3.21</v>
      </c>
    </row>
    <row r="39" spans="1:5">
      <c r="A39" s="100" t="s">
        <v>119</v>
      </c>
      <c r="B39" s="99">
        <v>2146.7200000000003</v>
      </c>
      <c r="C39" s="99">
        <v>4.3319999999999997E-2</v>
      </c>
      <c r="D39" s="99">
        <v>6</v>
      </c>
      <c r="E39" s="99">
        <v>5.98</v>
      </c>
    </row>
    <row r="40" spans="1:5">
      <c r="A40" s="288" t="s">
        <v>30</v>
      </c>
      <c r="B40" s="289"/>
      <c r="C40" s="289"/>
      <c r="D40" s="289"/>
      <c r="E40" s="289"/>
    </row>
    <row r="41" spans="1:5">
      <c r="A41" s="102" t="s">
        <v>258</v>
      </c>
      <c r="B41" s="101">
        <v>441.72</v>
      </c>
      <c r="C41" s="101">
        <v>0.01</v>
      </c>
      <c r="D41" s="101">
        <v>1.24</v>
      </c>
      <c r="E41" s="101">
        <v>1.23</v>
      </c>
    </row>
    <row r="42" spans="1:5">
      <c r="A42" s="100" t="s">
        <v>121</v>
      </c>
      <c r="B42" s="99">
        <v>441.72</v>
      </c>
      <c r="C42" s="99">
        <v>0.01</v>
      </c>
      <c r="D42" s="99">
        <v>1.24</v>
      </c>
      <c r="E42" s="99">
        <v>1.23</v>
      </c>
    </row>
    <row r="43" spans="1:5">
      <c r="A43" s="100" t="s">
        <v>122</v>
      </c>
      <c r="B43" s="99">
        <v>35736.89</v>
      </c>
      <c r="C43" s="99">
        <v>0.72218000000000004</v>
      </c>
      <c r="D43" s="99">
        <v>99.99</v>
      </c>
      <c r="E43" s="99">
        <v>99.55</v>
      </c>
    </row>
    <row r="44" spans="1:5">
      <c r="A44" s="288" t="s">
        <v>123</v>
      </c>
      <c r="B44" s="289"/>
      <c r="C44" s="289"/>
      <c r="D44" s="289"/>
      <c r="E44" s="289"/>
    </row>
    <row r="45" spans="1:5">
      <c r="A45" s="102" t="s">
        <v>259</v>
      </c>
      <c r="B45" s="101">
        <v>0</v>
      </c>
      <c r="C45" s="101">
        <v>0</v>
      </c>
      <c r="D45" s="101">
        <v>0</v>
      </c>
      <c r="E45" s="101">
        <v>0</v>
      </c>
    </row>
    <row r="46" spans="1:5">
      <c r="A46" s="102" t="s">
        <v>260</v>
      </c>
      <c r="B46" s="101">
        <v>0</v>
      </c>
      <c r="C46" s="101">
        <v>0</v>
      </c>
      <c r="D46" s="101">
        <v>0</v>
      </c>
      <c r="E46" s="101">
        <v>0</v>
      </c>
    </row>
    <row r="47" spans="1:5">
      <c r="A47" s="102" t="s">
        <v>261</v>
      </c>
      <c r="B47" s="101">
        <v>0</v>
      </c>
      <c r="C47" s="101">
        <v>0</v>
      </c>
      <c r="D47" s="101">
        <v>0</v>
      </c>
      <c r="E47" s="101">
        <v>0</v>
      </c>
    </row>
    <row r="48" spans="1:5">
      <c r="A48" s="100" t="s">
        <v>127</v>
      </c>
      <c r="B48" s="99">
        <v>0</v>
      </c>
      <c r="C48" s="99">
        <v>0</v>
      </c>
      <c r="D48" s="99">
        <v>0</v>
      </c>
      <c r="E48" s="99">
        <v>0</v>
      </c>
    </row>
    <row r="49" spans="1:5">
      <c r="A49" s="288" t="s">
        <v>128</v>
      </c>
      <c r="B49" s="289"/>
      <c r="C49" s="289"/>
      <c r="D49" s="289"/>
      <c r="E49" s="289"/>
    </row>
    <row r="50" spans="1:5">
      <c r="A50" s="102" t="s">
        <v>262</v>
      </c>
      <c r="B50" s="101">
        <v>0</v>
      </c>
      <c r="C50" s="101">
        <v>0</v>
      </c>
      <c r="D50" s="101">
        <v>0</v>
      </c>
      <c r="E50" s="101">
        <v>0</v>
      </c>
    </row>
    <row r="51" spans="1:5">
      <c r="A51" s="102" t="s">
        <v>263</v>
      </c>
      <c r="B51" s="101">
        <v>57.17</v>
      </c>
      <c r="C51" s="101">
        <v>1.15E-3</v>
      </c>
      <c r="D51" s="101">
        <v>0.16</v>
      </c>
      <c r="E51" s="101">
        <v>0.16</v>
      </c>
    </row>
    <row r="52" spans="1:5">
      <c r="A52" s="102" t="s">
        <v>264</v>
      </c>
      <c r="B52" s="101">
        <v>0</v>
      </c>
      <c r="C52" s="101">
        <v>0</v>
      </c>
      <c r="D52" s="101">
        <v>0</v>
      </c>
      <c r="E52" s="101">
        <v>0</v>
      </c>
    </row>
    <row r="53" spans="1:5">
      <c r="A53" s="102" t="s">
        <v>265</v>
      </c>
      <c r="B53" s="101">
        <v>0</v>
      </c>
      <c r="C53" s="101">
        <v>0</v>
      </c>
      <c r="D53" s="101">
        <v>0</v>
      </c>
      <c r="E53" s="101">
        <v>0</v>
      </c>
    </row>
    <row r="54" spans="1:5">
      <c r="A54" s="100" t="s">
        <v>132</v>
      </c>
      <c r="B54" s="99">
        <v>57.17</v>
      </c>
      <c r="C54" s="99">
        <v>1.15E-3</v>
      </c>
      <c r="D54" s="99">
        <v>0.16</v>
      </c>
      <c r="E54" s="99">
        <v>0.16</v>
      </c>
    </row>
    <row r="55" spans="1:5">
      <c r="A55" s="100" t="s">
        <v>133</v>
      </c>
      <c r="B55" s="99">
        <v>57.17</v>
      </c>
      <c r="C55" s="99">
        <v>1.15E-3</v>
      </c>
      <c r="D55" s="99">
        <v>0.16</v>
      </c>
      <c r="E55" s="99">
        <v>0.16</v>
      </c>
    </row>
    <row r="56" spans="1:5">
      <c r="A56" s="100" t="s">
        <v>134</v>
      </c>
      <c r="B56" s="99">
        <v>35794.06</v>
      </c>
      <c r="C56" s="99">
        <v>0.72333000000000003</v>
      </c>
      <c r="D56" s="99">
        <v>100.15</v>
      </c>
      <c r="E56" s="99">
        <v>99.71</v>
      </c>
    </row>
    <row r="57" spans="1:5">
      <c r="A57" s="288" t="s">
        <v>135</v>
      </c>
      <c r="B57" s="289"/>
      <c r="C57" s="289"/>
      <c r="D57" s="289"/>
      <c r="E57" s="289"/>
    </row>
    <row r="58" spans="1:5">
      <c r="A58" s="102" t="s">
        <v>136</v>
      </c>
      <c r="B58" s="101">
        <v>0</v>
      </c>
      <c r="C58" s="101">
        <v>0</v>
      </c>
      <c r="D58" s="101">
        <v>0</v>
      </c>
      <c r="E58" s="101">
        <v>0</v>
      </c>
    </row>
    <row r="59" spans="1:5">
      <c r="A59" s="102" t="s">
        <v>137</v>
      </c>
      <c r="B59" s="101">
        <v>102.08</v>
      </c>
      <c r="C59" s="101">
        <v>2.0600000000000002E-3</v>
      </c>
      <c r="D59" s="101">
        <v>0.28999999999999998</v>
      </c>
      <c r="E59" s="101">
        <v>0.28000000000000003</v>
      </c>
    </row>
    <row r="60" spans="1:5">
      <c r="A60" s="100" t="s">
        <v>282</v>
      </c>
      <c r="B60" s="99">
        <v>102.08</v>
      </c>
      <c r="C60" s="99">
        <v>2.0600000000000002E-3</v>
      </c>
      <c r="D60" s="99">
        <v>0.28999999999999998</v>
      </c>
      <c r="E60" s="99">
        <v>0.28000000000000003</v>
      </c>
    </row>
    <row r="61" spans="1:5">
      <c r="A61" s="100" t="s">
        <v>140</v>
      </c>
      <c r="B61" s="99">
        <v>35896.14</v>
      </c>
      <c r="C61" s="99">
        <v>0.72538999999999998</v>
      </c>
      <c r="D61" s="99">
        <v>100.44</v>
      </c>
      <c r="E61" s="99">
        <v>99.99</v>
      </c>
    </row>
    <row r="63" spans="1:5">
      <c r="A63" s="288" t="s">
        <v>51</v>
      </c>
      <c r="B63" s="289"/>
      <c r="C63" s="289"/>
      <c r="D63" s="289"/>
      <c r="E63" s="28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92" customWidth="1"/>
    <col min="2" max="3" width="13.7109375" style="92" customWidth="1"/>
    <col min="4" max="5" width="18.7109375" style="92" customWidth="1"/>
    <col min="6" max="256" width="9.140625" style="92"/>
    <col min="257" max="257" width="35.140625" style="92" customWidth="1"/>
    <col min="258" max="259" width="13.7109375" style="92" customWidth="1"/>
    <col min="260" max="261" width="18.7109375" style="92" customWidth="1"/>
    <col min="262" max="512" width="9.140625" style="92"/>
    <col min="513" max="513" width="35.140625" style="92" customWidth="1"/>
    <col min="514" max="515" width="13.7109375" style="92" customWidth="1"/>
    <col min="516" max="517" width="18.7109375" style="92" customWidth="1"/>
    <col min="518" max="768" width="9.140625" style="92"/>
    <col min="769" max="769" width="35.140625" style="92" customWidth="1"/>
    <col min="770" max="771" width="13.7109375" style="92" customWidth="1"/>
    <col min="772" max="773" width="18.7109375" style="92" customWidth="1"/>
    <col min="774" max="1024" width="9.140625" style="92"/>
    <col min="1025" max="1025" width="35.140625" style="92" customWidth="1"/>
    <col min="1026" max="1027" width="13.7109375" style="92" customWidth="1"/>
    <col min="1028" max="1029" width="18.7109375" style="92" customWidth="1"/>
    <col min="1030" max="1280" width="9.140625" style="92"/>
    <col min="1281" max="1281" width="35.140625" style="92" customWidth="1"/>
    <col min="1282" max="1283" width="13.7109375" style="92" customWidth="1"/>
    <col min="1284" max="1285" width="18.7109375" style="92" customWidth="1"/>
    <col min="1286" max="1536" width="9.140625" style="92"/>
    <col min="1537" max="1537" width="35.140625" style="92" customWidth="1"/>
    <col min="1538" max="1539" width="13.7109375" style="92" customWidth="1"/>
    <col min="1540" max="1541" width="18.7109375" style="92" customWidth="1"/>
    <col min="1542" max="1792" width="9.140625" style="92"/>
    <col min="1793" max="1793" width="35.140625" style="92" customWidth="1"/>
    <col min="1794" max="1795" width="13.7109375" style="92" customWidth="1"/>
    <col min="1796" max="1797" width="18.7109375" style="92" customWidth="1"/>
    <col min="1798" max="2048" width="9.140625" style="92"/>
    <col min="2049" max="2049" width="35.140625" style="92" customWidth="1"/>
    <col min="2050" max="2051" width="13.7109375" style="92" customWidth="1"/>
    <col min="2052" max="2053" width="18.7109375" style="92" customWidth="1"/>
    <col min="2054" max="2304" width="9.140625" style="92"/>
    <col min="2305" max="2305" width="35.140625" style="92" customWidth="1"/>
    <col min="2306" max="2307" width="13.7109375" style="92" customWidth="1"/>
    <col min="2308" max="2309" width="18.7109375" style="92" customWidth="1"/>
    <col min="2310" max="2560" width="9.140625" style="92"/>
    <col min="2561" max="2561" width="35.140625" style="92" customWidth="1"/>
    <col min="2562" max="2563" width="13.7109375" style="92" customWidth="1"/>
    <col min="2564" max="2565" width="18.7109375" style="92" customWidth="1"/>
    <col min="2566" max="2816" width="9.140625" style="92"/>
    <col min="2817" max="2817" width="35.140625" style="92" customWidth="1"/>
    <col min="2818" max="2819" width="13.7109375" style="92" customWidth="1"/>
    <col min="2820" max="2821" width="18.7109375" style="92" customWidth="1"/>
    <col min="2822" max="3072" width="9.140625" style="92"/>
    <col min="3073" max="3073" width="35.140625" style="92" customWidth="1"/>
    <col min="3074" max="3075" width="13.7109375" style="92" customWidth="1"/>
    <col min="3076" max="3077" width="18.7109375" style="92" customWidth="1"/>
    <col min="3078" max="3328" width="9.140625" style="92"/>
    <col min="3329" max="3329" width="35.140625" style="92" customWidth="1"/>
    <col min="3330" max="3331" width="13.7109375" style="92" customWidth="1"/>
    <col min="3332" max="3333" width="18.7109375" style="92" customWidth="1"/>
    <col min="3334" max="3584" width="9.140625" style="92"/>
    <col min="3585" max="3585" width="35.140625" style="92" customWidth="1"/>
    <col min="3586" max="3587" width="13.7109375" style="92" customWidth="1"/>
    <col min="3588" max="3589" width="18.7109375" style="92" customWidth="1"/>
    <col min="3590" max="3840" width="9.140625" style="92"/>
    <col min="3841" max="3841" width="35.140625" style="92" customWidth="1"/>
    <col min="3842" max="3843" width="13.7109375" style="92" customWidth="1"/>
    <col min="3844" max="3845" width="18.7109375" style="92" customWidth="1"/>
    <col min="3846" max="4096" width="9.140625" style="92"/>
    <col min="4097" max="4097" width="35.140625" style="92" customWidth="1"/>
    <col min="4098" max="4099" width="13.7109375" style="92" customWidth="1"/>
    <col min="4100" max="4101" width="18.7109375" style="92" customWidth="1"/>
    <col min="4102" max="4352" width="9.140625" style="92"/>
    <col min="4353" max="4353" width="35.140625" style="92" customWidth="1"/>
    <col min="4354" max="4355" width="13.7109375" style="92" customWidth="1"/>
    <col min="4356" max="4357" width="18.7109375" style="92" customWidth="1"/>
    <col min="4358" max="4608" width="9.140625" style="92"/>
    <col min="4609" max="4609" width="35.140625" style="92" customWidth="1"/>
    <col min="4610" max="4611" width="13.7109375" style="92" customWidth="1"/>
    <col min="4612" max="4613" width="18.7109375" style="92" customWidth="1"/>
    <col min="4614" max="4864" width="9.140625" style="92"/>
    <col min="4865" max="4865" width="35.140625" style="92" customWidth="1"/>
    <col min="4866" max="4867" width="13.7109375" style="92" customWidth="1"/>
    <col min="4868" max="4869" width="18.7109375" style="92" customWidth="1"/>
    <col min="4870" max="5120" width="9.140625" style="92"/>
    <col min="5121" max="5121" width="35.140625" style="92" customWidth="1"/>
    <col min="5122" max="5123" width="13.7109375" style="92" customWidth="1"/>
    <col min="5124" max="5125" width="18.7109375" style="92" customWidth="1"/>
    <col min="5126" max="5376" width="9.140625" style="92"/>
    <col min="5377" max="5377" width="35.140625" style="92" customWidth="1"/>
    <col min="5378" max="5379" width="13.7109375" style="92" customWidth="1"/>
    <col min="5380" max="5381" width="18.7109375" style="92" customWidth="1"/>
    <col min="5382" max="5632" width="9.140625" style="92"/>
    <col min="5633" max="5633" width="35.140625" style="92" customWidth="1"/>
    <col min="5634" max="5635" width="13.7109375" style="92" customWidth="1"/>
    <col min="5636" max="5637" width="18.7109375" style="92" customWidth="1"/>
    <col min="5638" max="5888" width="9.140625" style="92"/>
    <col min="5889" max="5889" width="35.140625" style="92" customWidth="1"/>
    <col min="5890" max="5891" width="13.7109375" style="92" customWidth="1"/>
    <col min="5892" max="5893" width="18.7109375" style="92" customWidth="1"/>
    <col min="5894" max="6144" width="9.140625" style="92"/>
    <col min="6145" max="6145" width="35.140625" style="92" customWidth="1"/>
    <col min="6146" max="6147" width="13.7109375" style="92" customWidth="1"/>
    <col min="6148" max="6149" width="18.7109375" style="92" customWidth="1"/>
    <col min="6150" max="6400" width="9.140625" style="92"/>
    <col min="6401" max="6401" width="35.140625" style="92" customWidth="1"/>
    <col min="6402" max="6403" width="13.7109375" style="92" customWidth="1"/>
    <col min="6404" max="6405" width="18.7109375" style="92" customWidth="1"/>
    <col min="6406" max="6656" width="9.140625" style="92"/>
    <col min="6657" max="6657" width="35.140625" style="92" customWidth="1"/>
    <col min="6658" max="6659" width="13.7109375" style="92" customWidth="1"/>
    <col min="6660" max="6661" width="18.7109375" style="92" customWidth="1"/>
    <col min="6662" max="6912" width="9.140625" style="92"/>
    <col min="6913" max="6913" width="35.140625" style="92" customWidth="1"/>
    <col min="6914" max="6915" width="13.7109375" style="92" customWidth="1"/>
    <col min="6916" max="6917" width="18.7109375" style="92" customWidth="1"/>
    <col min="6918" max="7168" width="9.140625" style="92"/>
    <col min="7169" max="7169" width="35.140625" style="92" customWidth="1"/>
    <col min="7170" max="7171" width="13.7109375" style="92" customWidth="1"/>
    <col min="7172" max="7173" width="18.7109375" style="92" customWidth="1"/>
    <col min="7174" max="7424" width="9.140625" style="92"/>
    <col min="7425" max="7425" width="35.140625" style="92" customWidth="1"/>
    <col min="7426" max="7427" width="13.7109375" style="92" customWidth="1"/>
    <col min="7428" max="7429" width="18.7109375" style="92" customWidth="1"/>
    <col min="7430" max="7680" width="9.140625" style="92"/>
    <col min="7681" max="7681" width="35.140625" style="92" customWidth="1"/>
    <col min="7682" max="7683" width="13.7109375" style="92" customWidth="1"/>
    <col min="7684" max="7685" width="18.7109375" style="92" customWidth="1"/>
    <col min="7686" max="7936" width="9.140625" style="92"/>
    <col min="7937" max="7937" width="35.140625" style="92" customWidth="1"/>
    <col min="7938" max="7939" width="13.7109375" style="92" customWidth="1"/>
    <col min="7940" max="7941" width="18.7109375" style="92" customWidth="1"/>
    <col min="7942" max="8192" width="9.140625" style="92"/>
    <col min="8193" max="8193" width="35.140625" style="92" customWidth="1"/>
    <col min="8194" max="8195" width="13.7109375" style="92" customWidth="1"/>
    <col min="8196" max="8197" width="18.7109375" style="92" customWidth="1"/>
    <col min="8198" max="8448" width="9.140625" style="92"/>
    <col min="8449" max="8449" width="35.140625" style="92" customWidth="1"/>
    <col min="8450" max="8451" width="13.7109375" style="92" customWidth="1"/>
    <col min="8452" max="8453" width="18.7109375" style="92" customWidth="1"/>
    <col min="8454" max="8704" width="9.140625" style="92"/>
    <col min="8705" max="8705" width="35.140625" style="92" customWidth="1"/>
    <col min="8706" max="8707" width="13.7109375" style="92" customWidth="1"/>
    <col min="8708" max="8709" width="18.7109375" style="92" customWidth="1"/>
    <col min="8710" max="8960" width="9.140625" style="92"/>
    <col min="8961" max="8961" width="35.140625" style="92" customWidth="1"/>
    <col min="8962" max="8963" width="13.7109375" style="92" customWidth="1"/>
    <col min="8964" max="8965" width="18.7109375" style="92" customWidth="1"/>
    <col min="8966" max="9216" width="9.140625" style="92"/>
    <col min="9217" max="9217" width="35.140625" style="92" customWidth="1"/>
    <col min="9218" max="9219" width="13.7109375" style="92" customWidth="1"/>
    <col min="9220" max="9221" width="18.7109375" style="92" customWidth="1"/>
    <col min="9222" max="9472" width="9.140625" style="92"/>
    <col min="9473" max="9473" width="35.140625" style="92" customWidth="1"/>
    <col min="9474" max="9475" width="13.7109375" style="92" customWidth="1"/>
    <col min="9476" max="9477" width="18.7109375" style="92" customWidth="1"/>
    <col min="9478" max="9728" width="9.140625" style="92"/>
    <col min="9729" max="9729" width="35.140625" style="92" customWidth="1"/>
    <col min="9730" max="9731" width="13.7109375" style="92" customWidth="1"/>
    <col min="9732" max="9733" width="18.7109375" style="92" customWidth="1"/>
    <col min="9734" max="9984" width="9.140625" style="92"/>
    <col min="9985" max="9985" width="35.140625" style="92" customWidth="1"/>
    <col min="9986" max="9987" width="13.7109375" style="92" customWidth="1"/>
    <col min="9988" max="9989" width="18.7109375" style="92" customWidth="1"/>
    <col min="9990" max="10240" width="9.140625" style="92"/>
    <col min="10241" max="10241" width="35.140625" style="92" customWidth="1"/>
    <col min="10242" max="10243" width="13.7109375" style="92" customWidth="1"/>
    <col min="10244" max="10245" width="18.7109375" style="92" customWidth="1"/>
    <col min="10246" max="10496" width="9.140625" style="92"/>
    <col min="10497" max="10497" width="35.140625" style="92" customWidth="1"/>
    <col min="10498" max="10499" width="13.7109375" style="92" customWidth="1"/>
    <col min="10500" max="10501" width="18.7109375" style="92" customWidth="1"/>
    <col min="10502" max="10752" width="9.140625" style="92"/>
    <col min="10753" max="10753" width="35.140625" style="92" customWidth="1"/>
    <col min="10754" max="10755" width="13.7109375" style="92" customWidth="1"/>
    <col min="10756" max="10757" width="18.7109375" style="92" customWidth="1"/>
    <col min="10758" max="11008" width="9.140625" style="92"/>
    <col min="11009" max="11009" width="35.140625" style="92" customWidth="1"/>
    <col min="11010" max="11011" width="13.7109375" style="92" customWidth="1"/>
    <col min="11012" max="11013" width="18.7109375" style="92" customWidth="1"/>
    <col min="11014" max="11264" width="9.140625" style="92"/>
    <col min="11265" max="11265" width="35.140625" style="92" customWidth="1"/>
    <col min="11266" max="11267" width="13.7109375" style="92" customWidth="1"/>
    <col min="11268" max="11269" width="18.7109375" style="92" customWidth="1"/>
    <col min="11270" max="11520" width="9.140625" style="92"/>
    <col min="11521" max="11521" width="35.140625" style="92" customWidth="1"/>
    <col min="11522" max="11523" width="13.7109375" style="92" customWidth="1"/>
    <col min="11524" max="11525" width="18.7109375" style="92" customWidth="1"/>
    <col min="11526" max="11776" width="9.140625" style="92"/>
    <col min="11777" max="11777" width="35.140625" style="92" customWidth="1"/>
    <col min="11778" max="11779" width="13.7109375" style="92" customWidth="1"/>
    <col min="11780" max="11781" width="18.7109375" style="92" customWidth="1"/>
    <col min="11782" max="12032" width="9.140625" style="92"/>
    <col min="12033" max="12033" width="35.140625" style="92" customWidth="1"/>
    <col min="12034" max="12035" width="13.7109375" style="92" customWidth="1"/>
    <col min="12036" max="12037" width="18.7109375" style="92" customWidth="1"/>
    <col min="12038" max="12288" width="9.140625" style="92"/>
    <col min="12289" max="12289" width="35.140625" style="92" customWidth="1"/>
    <col min="12290" max="12291" width="13.7109375" style="92" customWidth="1"/>
    <col min="12292" max="12293" width="18.7109375" style="92" customWidth="1"/>
    <col min="12294" max="12544" width="9.140625" style="92"/>
    <col min="12545" max="12545" width="35.140625" style="92" customWidth="1"/>
    <col min="12546" max="12547" width="13.7109375" style="92" customWidth="1"/>
    <col min="12548" max="12549" width="18.7109375" style="92" customWidth="1"/>
    <col min="12550" max="12800" width="9.140625" style="92"/>
    <col min="12801" max="12801" width="35.140625" style="92" customWidth="1"/>
    <col min="12802" max="12803" width="13.7109375" style="92" customWidth="1"/>
    <col min="12804" max="12805" width="18.7109375" style="92" customWidth="1"/>
    <col min="12806" max="13056" width="9.140625" style="92"/>
    <col min="13057" max="13057" width="35.140625" style="92" customWidth="1"/>
    <col min="13058" max="13059" width="13.7109375" style="92" customWidth="1"/>
    <col min="13060" max="13061" width="18.7109375" style="92" customWidth="1"/>
    <col min="13062" max="13312" width="9.140625" style="92"/>
    <col min="13313" max="13313" width="35.140625" style="92" customWidth="1"/>
    <col min="13314" max="13315" width="13.7109375" style="92" customWidth="1"/>
    <col min="13316" max="13317" width="18.7109375" style="92" customWidth="1"/>
    <col min="13318" max="13568" width="9.140625" style="92"/>
    <col min="13569" max="13569" width="35.140625" style="92" customWidth="1"/>
    <col min="13570" max="13571" width="13.7109375" style="92" customWidth="1"/>
    <col min="13572" max="13573" width="18.7109375" style="92" customWidth="1"/>
    <col min="13574" max="13824" width="9.140625" style="92"/>
    <col min="13825" max="13825" width="35.140625" style="92" customWidth="1"/>
    <col min="13826" max="13827" width="13.7109375" style="92" customWidth="1"/>
    <col min="13828" max="13829" width="18.7109375" style="92" customWidth="1"/>
    <col min="13830" max="14080" width="9.140625" style="92"/>
    <col min="14081" max="14081" width="35.140625" style="92" customWidth="1"/>
    <col min="14082" max="14083" width="13.7109375" style="92" customWidth="1"/>
    <col min="14084" max="14085" width="18.7109375" style="92" customWidth="1"/>
    <col min="14086" max="14336" width="9.140625" style="92"/>
    <col min="14337" max="14337" width="35.140625" style="92" customWidth="1"/>
    <col min="14338" max="14339" width="13.7109375" style="92" customWidth="1"/>
    <col min="14340" max="14341" width="18.7109375" style="92" customWidth="1"/>
    <col min="14342" max="14592" width="9.140625" style="92"/>
    <col min="14593" max="14593" width="35.140625" style="92" customWidth="1"/>
    <col min="14594" max="14595" width="13.7109375" style="92" customWidth="1"/>
    <col min="14596" max="14597" width="18.7109375" style="92" customWidth="1"/>
    <col min="14598" max="14848" width="9.140625" style="92"/>
    <col min="14849" max="14849" width="35.140625" style="92" customWidth="1"/>
    <col min="14850" max="14851" width="13.7109375" style="92" customWidth="1"/>
    <col min="14852" max="14853" width="18.7109375" style="92" customWidth="1"/>
    <col min="14854" max="15104" width="9.140625" style="92"/>
    <col min="15105" max="15105" width="35.140625" style="92" customWidth="1"/>
    <col min="15106" max="15107" width="13.7109375" style="92" customWidth="1"/>
    <col min="15108" max="15109" width="18.7109375" style="92" customWidth="1"/>
    <col min="15110" max="15360" width="9.140625" style="92"/>
    <col min="15361" max="15361" width="35.140625" style="92" customWidth="1"/>
    <col min="15362" max="15363" width="13.7109375" style="92" customWidth="1"/>
    <col min="15364" max="15365" width="18.7109375" style="92" customWidth="1"/>
    <col min="15366" max="15616" width="9.140625" style="92"/>
    <col min="15617" max="15617" width="35.140625" style="92" customWidth="1"/>
    <col min="15618" max="15619" width="13.7109375" style="92" customWidth="1"/>
    <col min="15620" max="15621" width="18.7109375" style="92" customWidth="1"/>
    <col min="15622" max="15872" width="9.140625" style="92"/>
    <col min="15873" max="15873" width="35.140625" style="92" customWidth="1"/>
    <col min="15874" max="15875" width="13.7109375" style="92" customWidth="1"/>
    <col min="15876" max="15877" width="18.7109375" style="92" customWidth="1"/>
    <col min="15878" max="16128" width="9.140625" style="92"/>
    <col min="16129" max="16129" width="35.140625" style="92" customWidth="1"/>
    <col min="16130" max="16131" width="13.7109375" style="92" customWidth="1"/>
    <col min="16132" max="16133" width="18.7109375" style="92" customWidth="1"/>
    <col min="16134" max="16384" width="9.140625" style="92"/>
  </cols>
  <sheetData>
    <row r="1" spans="1:6">
      <c r="A1" s="290" t="s">
        <v>291</v>
      </c>
      <c r="B1" s="291"/>
      <c r="C1" s="291"/>
      <c r="D1" s="291"/>
      <c r="E1" s="291"/>
      <c r="F1" s="291"/>
    </row>
    <row r="2" spans="1:6">
      <c r="A2" s="290" t="s">
        <v>290</v>
      </c>
      <c r="B2" s="291"/>
      <c r="C2" s="291"/>
      <c r="D2" s="291"/>
      <c r="E2" s="291"/>
      <c r="F2" s="291"/>
    </row>
    <row r="3" spans="1:6">
      <c r="A3" s="290" t="s">
        <v>402</v>
      </c>
      <c r="B3" s="291"/>
      <c r="C3" s="291"/>
      <c r="D3" s="291"/>
      <c r="E3" s="291"/>
      <c r="F3" s="291"/>
    </row>
    <row r="4" spans="1:6">
      <c r="A4" s="204" t="s">
        <v>72</v>
      </c>
      <c r="B4" s="290" t="s">
        <v>73</v>
      </c>
      <c r="C4" s="291"/>
      <c r="D4" s="291"/>
      <c r="E4" s="291"/>
      <c r="F4" s="291"/>
    </row>
    <row r="5" spans="1:6">
      <c r="A5" s="204" t="s">
        <v>396</v>
      </c>
      <c r="B5" s="290" t="s">
        <v>287</v>
      </c>
      <c r="C5" s="291"/>
      <c r="D5" s="291"/>
      <c r="E5" s="291"/>
      <c r="F5" s="291"/>
    </row>
    <row r="6" spans="1:6">
      <c r="A6" s="204" t="s">
        <v>301</v>
      </c>
      <c r="B6" s="205" t="s">
        <v>76</v>
      </c>
    </row>
    <row r="7" spans="1:6">
      <c r="A7" s="206" t="s">
        <v>7</v>
      </c>
      <c r="B7" s="206" t="s">
        <v>77</v>
      </c>
      <c r="C7" s="206" t="s">
        <v>78</v>
      </c>
      <c r="D7" s="206" t="s">
        <v>285</v>
      </c>
      <c r="E7" s="206" t="s">
        <v>284</v>
      </c>
    </row>
    <row r="8" spans="1:6">
      <c r="A8" s="290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42105</v>
      </c>
      <c r="C16" s="207">
        <v>0.84958</v>
      </c>
      <c r="D16" s="207">
        <v>90.02</v>
      </c>
      <c r="E16" s="207">
        <v>89.75</v>
      </c>
    </row>
    <row r="17" spans="1:5">
      <c r="A17" s="205" t="s">
        <v>89</v>
      </c>
      <c r="B17" s="207">
        <v>132</v>
      </c>
      <c r="C17" s="207">
        <v>2.66E-3</v>
      </c>
      <c r="D17" s="207">
        <v>0.28000000000000003</v>
      </c>
      <c r="E17" s="207">
        <v>0.28000000000000003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737.2</v>
      </c>
      <c r="C23" s="207">
        <v>1.487E-2</v>
      </c>
      <c r="D23" s="207">
        <v>1.58</v>
      </c>
      <c r="E23" s="207">
        <v>1.57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0</v>
      </c>
      <c r="C25" s="207">
        <v>0</v>
      </c>
      <c r="D25" s="207">
        <v>0</v>
      </c>
      <c r="E25" s="207">
        <v>0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204" t="s">
        <v>219</v>
      </c>
      <c r="B27" s="208">
        <v>42974.2</v>
      </c>
      <c r="C27" s="208">
        <v>0.86711000000000005</v>
      </c>
      <c r="D27" s="208">
        <v>91.88</v>
      </c>
      <c r="E27" s="208">
        <v>91.6</v>
      </c>
    </row>
    <row r="28" spans="1:5">
      <c r="A28" s="290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1289.23</v>
      </c>
      <c r="C30" s="207">
        <v>2.6009999999999998E-2</v>
      </c>
      <c r="D30" s="207">
        <v>2.76</v>
      </c>
      <c r="E30" s="207">
        <v>2.75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1858.5</v>
      </c>
      <c r="C38" s="207">
        <v>3.7499999999999999E-2</v>
      </c>
      <c r="D38" s="207">
        <v>3.97</v>
      </c>
      <c r="E38" s="207">
        <v>3.96</v>
      </c>
    </row>
    <row r="39" spans="1:5">
      <c r="A39" s="204" t="s">
        <v>119</v>
      </c>
      <c r="B39" s="208">
        <v>3147.73</v>
      </c>
      <c r="C39" s="208">
        <v>6.3509999999999997E-2</v>
      </c>
      <c r="D39" s="208">
        <v>6.73</v>
      </c>
      <c r="E39" s="208">
        <v>6.71</v>
      </c>
    </row>
    <row r="40" spans="1:5">
      <c r="A40" s="290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651.11</v>
      </c>
      <c r="C41" s="207">
        <v>0.01</v>
      </c>
      <c r="D41" s="207">
        <v>1.39</v>
      </c>
      <c r="E41" s="207">
        <v>1.39</v>
      </c>
    </row>
    <row r="42" spans="1:5">
      <c r="A42" s="204" t="s">
        <v>121</v>
      </c>
      <c r="B42" s="208">
        <v>651.11</v>
      </c>
      <c r="C42" s="208">
        <v>0.01</v>
      </c>
      <c r="D42" s="208">
        <v>1.39</v>
      </c>
      <c r="E42" s="208">
        <v>1.39</v>
      </c>
    </row>
    <row r="43" spans="1:5">
      <c r="A43" s="204" t="s">
        <v>122</v>
      </c>
      <c r="B43" s="208">
        <v>46773.04</v>
      </c>
      <c r="C43" s="208">
        <v>0.94062000000000001</v>
      </c>
      <c r="D43" s="208">
        <v>100</v>
      </c>
      <c r="E43" s="208">
        <v>99.7</v>
      </c>
    </row>
    <row r="44" spans="1:5">
      <c r="A44" s="290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204" t="s">
        <v>127</v>
      </c>
      <c r="B48" s="208">
        <v>0</v>
      </c>
      <c r="C48" s="208">
        <v>0</v>
      </c>
      <c r="D48" s="208">
        <v>0</v>
      </c>
      <c r="E48" s="208">
        <v>0</v>
      </c>
    </row>
    <row r="49" spans="1:5">
      <c r="A49" s="290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60.18</v>
      </c>
      <c r="C51" s="207">
        <v>1.2099999999999999E-3</v>
      </c>
      <c r="D51" s="207">
        <v>0.13</v>
      </c>
      <c r="E51" s="207">
        <v>0.13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204" t="s">
        <v>132</v>
      </c>
      <c r="B54" s="208">
        <v>60.18</v>
      </c>
      <c r="C54" s="208">
        <v>1.2099999999999999E-3</v>
      </c>
      <c r="D54" s="208">
        <v>0.13</v>
      </c>
      <c r="E54" s="208">
        <v>0.13</v>
      </c>
    </row>
    <row r="55" spans="1:5">
      <c r="A55" s="204" t="s">
        <v>133</v>
      </c>
      <c r="B55" s="208">
        <v>60.18</v>
      </c>
      <c r="C55" s="208">
        <v>1.2099999999999999E-3</v>
      </c>
      <c r="D55" s="208">
        <v>0.13</v>
      </c>
      <c r="E55" s="208">
        <v>0.13</v>
      </c>
    </row>
    <row r="56" spans="1:5">
      <c r="A56" s="204" t="s">
        <v>134</v>
      </c>
      <c r="B56" s="208">
        <v>46833.22</v>
      </c>
      <c r="C56" s="208">
        <v>0.94182999999999995</v>
      </c>
      <c r="D56" s="208">
        <v>100.13</v>
      </c>
      <c r="E56" s="208">
        <v>99.83</v>
      </c>
    </row>
    <row r="57" spans="1:5">
      <c r="A57" s="290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80.959999999999994</v>
      </c>
      <c r="C59" s="207">
        <v>1.6299999999999999E-3</v>
      </c>
      <c r="D59" s="207">
        <v>0.17</v>
      </c>
      <c r="E59" s="207">
        <v>0.17</v>
      </c>
    </row>
    <row r="60" spans="1:5">
      <c r="A60" s="204" t="s">
        <v>282</v>
      </c>
      <c r="B60" s="208">
        <v>80.959999999999994</v>
      </c>
      <c r="C60" s="208">
        <v>1.6299999999999999E-3</v>
      </c>
      <c r="D60" s="208">
        <v>0.17</v>
      </c>
      <c r="E60" s="208">
        <v>0.17</v>
      </c>
    </row>
    <row r="61" spans="1:5">
      <c r="A61" s="204" t="s">
        <v>140</v>
      </c>
      <c r="B61" s="208">
        <v>46914.18</v>
      </c>
      <c r="C61" s="208">
        <v>0.94345999999999997</v>
      </c>
      <c r="D61" s="208">
        <v>100.3</v>
      </c>
      <c r="E61" s="208">
        <v>100</v>
      </c>
    </row>
    <row r="63" spans="1:5">
      <c r="A63" s="290" t="s">
        <v>51</v>
      </c>
      <c r="B63" s="291"/>
      <c r="C63" s="291"/>
      <c r="D63" s="291"/>
      <c r="E63" s="29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12" customWidth="1"/>
    <col min="2" max="3" width="13.7109375" style="212" customWidth="1"/>
    <col min="4" max="5" width="18.7109375" style="212" customWidth="1"/>
    <col min="6" max="256" width="9.140625" style="212"/>
    <col min="257" max="257" width="35.140625" style="212" customWidth="1"/>
    <col min="258" max="259" width="13.7109375" style="212" customWidth="1"/>
    <col min="260" max="261" width="18.7109375" style="212" customWidth="1"/>
    <col min="262" max="512" width="9.140625" style="212"/>
    <col min="513" max="513" width="35.140625" style="212" customWidth="1"/>
    <col min="514" max="515" width="13.7109375" style="212" customWidth="1"/>
    <col min="516" max="517" width="18.7109375" style="212" customWidth="1"/>
    <col min="518" max="768" width="9.140625" style="212"/>
    <col min="769" max="769" width="35.140625" style="212" customWidth="1"/>
    <col min="770" max="771" width="13.7109375" style="212" customWidth="1"/>
    <col min="772" max="773" width="18.7109375" style="212" customWidth="1"/>
    <col min="774" max="1024" width="9.140625" style="212"/>
    <col min="1025" max="1025" width="35.140625" style="212" customWidth="1"/>
    <col min="1026" max="1027" width="13.7109375" style="212" customWidth="1"/>
    <col min="1028" max="1029" width="18.7109375" style="212" customWidth="1"/>
    <col min="1030" max="1280" width="9.140625" style="212"/>
    <col min="1281" max="1281" width="35.140625" style="212" customWidth="1"/>
    <col min="1282" max="1283" width="13.7109375" style="212" customWidth="1"/>
    <col min="1284" max="1285" width="18.7109375" style="212" customWidth="1"/>
    <col min="1286" max="1536" width="9.140625" style="212"/>
    <col min="1537" max="1537" width="35.140625" style="212" customWidth="1"/>
    <col min="1538" max="1539" width="13.7109375" style="212" customWidth="1"/>
    <col min="1540" max="1541" width="18.7109375" style="212" customWidth="1"/>
    <col min="1542" max="1792" width="9.140625" style="212"/>
    <col min="1793" max="1793" width="35.140625" style="212" customWidth="1"/>
    <col min="1794" max="1795" width="13.7109375" style="212" customWidth="1"/>
    <col min="1796" max="1797" width="18.7109375" style="212" customWidth="1"/>
    <col min="1798" max="2048" width="9.140625" style="212"/>
    <col min="2049" max="2049" width="35.140625" style="212" customWidth="1"/>
    <col min="2050" max="2051" width="13.7109375" style="212" customWidth="1"/>
    <col min="2052" max="2053" width="18.7109375" style="212" customWidth="1"/>
    <col min="2054" max="2304" width="9.140625" style="212"/>
    <col min="2305" max="2305" width="35.140625" style="212" customWidth="1"/>
    <col min="2306" max="2307" width="13.7109375" style="212" customWidth="1"/>
    <col min="2308" max="2309" width="18.7109375" style="212" customWidth="1"/>
    <col min="2310" max="2560" width="9.140625" style="212"/>
    <col min="2561" max="2561" width="35.140625" style="212" customWidth="1"/>
    <col min="2562" max="2563" width="13.7109375" style="212" customWidth="1"/>
    <col min="2564" max="2565" width="18.7109375" style="212" customWidth="1"/>
    <col min="2566" max="2816" width="9.140625" style="212"/>
    <col min="2817" max="2817" width="35.140625" style="212" customWidth="1"/>
    <col min="2818" max="2819" width="13.7109375" style="212" customWidth="1"/>
    <col min="2820" max="2821" width="18.7109375" style="212" customWidth="1"/>
    <col min="2822" max="3072" width="9.140625" style="212"/>
    <col min="3073" max="3073" width="35.140625" style="212" customWidth="1"/>
    <col min="3074" max="3075" width="13.7109375" style="212" customWidth="1"/>
    <col min="3076" max="3077" width="18.7109375" style="212" customWidth="1"/>
    <col min="3078" max="3328" width="9.140625" style="212"/>
    <col min="3329" max="3329" width="35.140625" style="212" customWidth="1"/>
    <col min="3330" max="3331" width="13.7109375" style="212" customWidth="1"/>
    <col min="3332" max="3333" width="18.7109375" style="212" customWidth="1"/>
    <col min="3334" max="3584" width="9.140625" style="212"/>
    <col min="3585" max="3585" width="35.140625" style="212" customWidth="1"/>
    <col min="3586" max="3587" width="13.7109375" style="212" customWidth="1"/>
    <col min="3588" max="3589" width="18.7109375" style="212" customWidth="1"/>
    <col min="3590" max="3840" width="9.140625" style="212"/>
    <col min="3841" max="3841" width="35.140625" style="212" customWidth="1"/>
    <col min="3842" max="3843" width="13.7109375" style="212" customWidth="1"/>
    <col min="3844" max="3845" width="18.7109375" style="212" customWidth="1"/>
    <col min="3846" max="4096" width="9.140625" style="212"/>
    <col min="4097" max="4097" width="35.140625" style="212" customWidth="1"/>
    <col min="4098" max="4099" width="13.7109375" style="212" customWidth="1"/>
    <col min="4100" max="4101" width="18.7109375" style="212" customWidth="1"/>
    <col min="4102" max="4352" width="9.140625" style="212"/>
    <col min="4353" max="4353" width="35.140625" style="212" customWidth="1"/>
    <col min="4354" max="4355" width="13.7109375" style="212" customWidth="1"/>
    <col min="4356" max="4357" width="18.7109375" style="212" customWidth="1"/>
    <col min="4358" max="4608" width="9.140625" style="212"/>
    <col min="4609" max="4609" width="35.140625" style="212" customWidth="1"/>
    <col min="4610" max="4611" width="13.7109375" style="212" customWidth="1"/>
    <col min="4612" max="4613" width="18.7109375" style="212" customWidth="1"/>
    <col min="4614" max="4864" width="9.140625" style="212"/>
    <col min="4865" max="4865" width="35.140625" style="212" customWidth="1"/>
    <col min="4866" max="4867" width="13.7109375" style="212" customWidth="1"/>
    <col min="4868" max="4869" width="18.7109375" style="212" customWidth="1"/>
    <col min="4870" max="5120" width="9.140625" style="212"/>
    <col min="5121" max="5121" width="35.140625" style="212" customWidth="1"/>
    <col min="5122" max="5123" width="13.7109375" style="212" customWidth="1"/>
    <col min="5124" max="5125" width="18.7109375" style="212" customWidth="1"/>
    <col min="5126" max="5376" width="9.140625" style="212"/>
    <col min="5377" max="5377" width="35.140625" style="212" customWidth="1"/>
    <col min="5378" max="5379" width="13.7109375" style="212" customWidth="1"/>
    <col min="5380" max="5381" width="18.7109375" style="212" customWidth="1"/>
    <col min="5382" max="5632" width="9.140625" style="212"/>
    <col min="5633" max="5633" width="35.140625" style="212" customWidth="1"/>
    <col min="5634" max="5635" width="13.7109375" style="212" customWidth="1"/>
    <col min="5636" max="5637" width="18.7109375" style="212" customWidth="1"/>
    <col min="5638" max="5888" width="9.140625" style="212"/>
    <col min="5889" max="5889" width="35.140625" style="212" customWidth="1"/>
    <col min="5890" max="5891" width="13.7109375" style="212" customWidth="1"/>
    <col min="5892" max="5893" width="18.7109375" style="212" customWidth="1"/>
    <col min="5894" max="6144" width="9.140625" style="212"/>
    <col min="6145" max="6145" width="35.140625" style="212" customWidth="1"/>
    <col min="6146" max="6147" width="13.7109375" style="212" customWidth="1"/>
    <col min="6148" max="6149" width="18.7109375" style="212" customWidth="1"/>
    <col min="6150" max="6400" width="9.140625" style="212"/>
    <col min="6401" max="6401" width="35.140625" style="212" customWidth="1"/>
    <col min="6402" max="6403" width="13.7109375" style="212" customWidth="1"/>
    <col min="6404" max="6405" width="18.7109375" style="212" customWidth="1"/>
    <col min="6406" max="6656" width="9.140625" style="212"/>
    <col min="6657" max="6657" width="35.140625" style="212" customWidth="1"/>
    <col min="6658" max="6659" width="13.7109375" style="212" customWidth="1"/>
    <col min="6660" max="6661" width="18.7109375" style="212" customWidth="1"/>
    <col min="6662" max="6912" width="9.140625" style="212"/>
    <col min="6913" max="6913" width="35.140625" style="212" customWidth="1"/>
    <col min="6914" max="6915" width="13.7109375" style="212" customWidth="1"/>
    <col min="6916" max="6917" width="18.7109375" style="212" customWidth="1"/>
    <col min="6918" max="7168" width="9.140625" style="212"/>
    <col min="7169" max="7169" width="35.140625" style="212" customWidth="1"/>
    <col min="7170" max="7171" width="13.7109375" style="212" customWidth="1"/>
    <col min="7172" max="7173" width="18.7109375" style="212" customWidth="1"/>
    <col min="7174" max="7424" width="9.140625" style="212"/>
    <col min="7425" max="7425" width="35.140625" style="212" customWidth="1"/>
    <col min="7426" max="7427" width="13.7109375" style="212" customWidth="1"/>
    <col min="7428" max="7429" width="18.7109375" style="212" customWidth="1"/>
    <col min="7430" max="7680" width="9.140625" style="212"/>
    <col min="7681" max="7681" width="35.140625" style="212" customWidth="1"/>
    <col min="7682" max="7683" width="13.7109375" style="212" customWidth="1"/>
    <col min="7684" max="7685" width="18.7109375" style="212" customWidth="1"/>
    <col min="7686" max="7936" width="9.140625" style="212"/>
    <col min="7937" max="7937" width="35.140625" style="212" customWidth="1"/>
    <col min="7938" max="7939" width="13.7109375" style="212" customWidth="1"/>
    <col min="7940" max="7941" width="18.7109375" style="212" customWidth="1"/>
    <col min="7942" max="8192" width="9.140625" style="212"/>
    <col min="8193" max="8193" width="35.140625" style="212" customWidth="1"/>
    <col min="8194" max="8195" width="13.7109375" style="212" customWidth="1"/>
    <col min="8196" max="8197" width="18.7109375" style="212" customWidth="1"/>
    <col min="8198" max="8448" width="9.140625" style="212"/>
    <col min="8449" max="8449" width="35.140625" style="212" customWidth="1"/>
    <col min="8450" max="8451" width="13.7109375" style="212" customWidth="1"/>
    <col min="8452" max="8453" width="18.7109375" style="212" customWidth="1"/>
    <col min="8454" max="8704" width="9.140625" style="212"/>
    <col min="8705" max="8705" width="35.140625" style="212" customWidth="1"/>
    <col min="8706" max="8707" width="13.7109375" style="212" customWidth="1"/>
    <col min="8708" max="8709" width="18.7109375" style="212" customWidth="1"/>
    <col min="8710" max="8960" width="9.140625" style="212"/>
    <col min="8961" max="8961" width="35.140625" style="212" customWidth="1"/>
    <col min="8962" max="8963" width="13.7109375" style="212" customWidth="1"/>
    <col min="8964" max="8965" width="18.7109375" style="212" customWidth="1"/>
    <col min="8966" max="9216" width="9.140625" style="212"/>
    <col min="9217" max="9217" width="35.140625" style="212" customWidth="1"/>
    <col min="9218" max="9219" width="13.7109375" style="212" customWidth="1"/>
    <col min="9220" max="9221" width="18.7109375" style="212" customWidth="1"/>
    <col min="9222" max="9472" width="9.140625" style="212"/>
    <col min="9473" max="9473" width="35.140625" style="212" customWidth="1"/>
    <col min="9474" max="9475" width="13.7109375" style="212" customWidth="1"/>
    <col min="9476" max="9477" width="18.7109375" style="212" customWidth="1"/>
    <col min="9478" max="9728" width="9.140625" style="212"/>
    <col min="9729" max="9729" width="35.140625" style="212" customWidth="1"/>
    <col min="9730" max="9731" width="13.7109375" style="212" customWidth="1"/>
    <col min="9732" max="9733" width="18.7109375" style="212" customWidth="1"/>
    <col min="9734" max="9984" width="9.140625" style="212"/>
    <col min="9985" max="9985" width="35.140625" style="212" customWidth="1"/>
    <col min="9986" max="9987" width="13.7109375" style="212" customWidth="1"/>
    <col min="9988" max="9989" width="18.7109375" style="212" customWidth="1"/>
    <col min="9990" max="10240" width="9.140625" style="212"/>
    <col min="10241" max="10241" width="35.140625" style="212" customWidth="1"/>
    <col min="10242" max="10243" width="13.7109375" style="212" customWidth="1"/>
    <col min="10244" max="10245" width="18.7109375" style="212" customWidth="1"/>
    <col min="10246" max="10496" width="9.140625" style="212"/>
    <col min="10497" max="10497" width="35.140625" style="212" customWidth="1"/>
    <col min="10498" max="10499" width="13.7109375" style="212" customWidth="1"/>
    <col min="10500" max="10501" width="18.7109375" style="212" customWidth="1"/>
    <col min="10502" max="10752" width="9.140625" style="212"/>
    <col min="10753" max="10753" width="35.140625" style="212" customWidth="1"/>
    <col min="10754" max="10755" width="13.7109375" style="212" customWidth="1"/>
    <col min="10756" max="10757" width="18.7109375" style="212" customWidth="1"/>
    <col min="10758" max="11008" width="9.140625" style="212"/>
    <col min="11009" max="11009" width="35.140625" style="212" customWidth="1"/>
    <col min="11010" max="11011" width="13.7109375" style="212" customWidth="1"/>
    <col min="11012" max="11013" width="18.7109375" style="212" customWidth="1"/>
    <col min="11014" max="11264" width="9.140625" style="212"/>
    <col min="11265" max="11265" width="35.140625" style="212" customWidth="1"/>
    <col min="11266" max="11267" width="13.7109375" style="212" customWidth="1"/>
    <col min="11268" max="11269" width="18.7109375" style="212" customWidth="1"/>
    <col min="11270" max="11520" width="9.140625" style="212"/>
    <col min="11521" max="11521" width="35.140625" style="212" customWidth="1"/>
    <col min="11522" max="11523" width="13.7109375" style="212" customWidth="1"/>
    <col min="11524" max="11525" width="18.7109375" style="212" customWidth="1"/>
    <col min="11526" max="11776" width="9.140625" style="212"/>
    <col min="11777" max="11777" width="35.140625" style="212" customWidth="1"/>
    <col min="11778" max="11779" width="13.7109375" style="212" customWidth="1"/>
    <col min="11780" max="11781" width="18.7109375" style="212" customWidth="1"/>
    <col min="11782" max="12032" width="9.140625" style="212"/>
    <col min="12033" max="12033" width="35.140625" style="212" customWidth="1"/>
    <col min="12034" max="12035" width="13.7109375" style="212" customWidth="1"/>
    <col min="12036" max="12037" width="18.7109375" style="212" customWidth="1"/>
    <col min="12038" max="12288" width="9.140625" style="212"/>
    <col min="12289" max="12289" width="35.140625" style="212" customWidth="1"/>
    <col min="12290" max="12291" width="13.7109375" style="212" customWidth="1"/>
    <col min="12292" max="12293" width="18.7109375" style="212" customWidth="1"/>
    <col min="12294" max="12544" width="9.140625" style="212"/>
    <col min="12545" max="12545" width="35.140625" style="212" customWidth="1"/>
    <col min="12546" max="12547" width="13.7109375" style="212" customWidth="1"/>
    <col min="12548" max="12549" width="18.7109375" style="212" customWidth="1"/>
    <col min="12550" max="12800" width="9.140625" style="212"/>
    <col min="12801" max="12801" width="35.140625" style="212" customWidth="1"/>
    <col min="12802" max="12803" width="13.7109375" style="212" customWidth="1"/>
    <col min="12804" max="12805" width="18.7109375" style="212" customWidth="1"/>
    <col min="12806" max="13056" width="9.140625" style="212"/>
    <col min="13057" max="13057" width="35.140625" style="212" customWidth="1"/>
    <col min="13058" max="13059" width="13.7109375" style="212" customWidth="1"/>
    <col min="13060" max="13061" width="18.7109375" style="212" customWidth="1"/>
    <col min="13062" max="13312" width="9.140625" style="212"/>
    <col min="13313" max="13313" width="35.140625" style="212" customWidth="1"/>
    <col min="13314" max="13315" width="13.7109375" style="212" customWidth="1"/>
    <col min="13316" max="13317" width="18.7109375" style="212" customWidth="1"/>
    <col min="13318" max="13568" width="9.140625" style="212"/>
    <col min="13569" max="13569" width="35.140625" style="212" customWidth="1"/>
    <col min="13570" max="13571" width="13.7109375" style="212" customWidth="1"/>
    <col min="13572" max="13573" width="18.7109375" style="212" customWidth="1"/>
    <col min="13574" max="13824" width="9.140625" style="212"/>
    <col min="13825" max="13825" width="35.140625" style="212" customWidth="1"/>
    <col min="13826" max="13827" width="13.7109375" style="212" customWidth="1"/>
    <col min="13828" max="13829" width="18.7109375" style="212" customWidth="1"/>
    <col min="13830" max="14080" width="9.140625" style="212"/>
    <col min="14081" max="14081" width="35.140625" style="212" customWidth="1"/>
    <col min="14082" max="14083" width="13.7109375" style="212" customWidth="1"/>
    <col min="14084" max="14085" width="18.7109375" style="212" customWidth="1"/>
    <col min="14086" max="14336" width="9.140625" style="212"/>
    <col min="14337" max="14337" width="35.140625" style="212" customWidth="1"/>
    <col min="14338" max="14339" width="13.7109375" style="212" customWidth="1"/>
    <col min="14340" max="14341" width="18.7109375" style="212" customWidth="1"/>
    <col min="14342" max="14592" width="9.140625" style="212"/>
    <col min="14593" max="14593" width="35.140625" style="212" customWidth="1"/>
    <col min="14594" max="14595" width="13.7109375" style="212" customWidth="1"/>
    <col min="14596" max="14597" width="18.7109375" style="212" customWidth="1"/>
    <col min="14598" max="14848" width="9.140625" style="212"/>
    <col min="14849" max="14849" width="35.140625" style="212" customWidth="1"/>
    <col min="14850" max="14851" width="13.7109375" style="212" customWidth="1"/>
    <col min="14852" max="14853" width="18.7109375" style="212" customWidth="1"/>
    <col min="14854" max="15104" width="9.140625" style="212"/>
    <col min="15105" max="15105" width="35.140625" style="212" customWidth="1"/>
    <col min="15106" max="15107" width="13.7109375" style="212" customWidth="1"/>
    <col min="15108" max="15109" width="18.7109375" style="212" customWidth="1"/>
    <col min="15110" max="15360" width="9.140625" style="212"/>
    <col min="15361" max="15361" width="35.140625" style="212" customWidth="1"/>
    <col min="15362" max="15363" width="13.7109375" style="212" customWidth="1"/>
    <col min="15364" max="15365" width="18.7109375" style="212" customWidth="1"/>
    <col min="15366" max="15616" width="9.140625" style="212"/>
    <col min="15617" max="15617" width="35.140625" style="212" customWidth="1"/>
    <col min="15618" max="15619" width="13.7109375" style="212" customWidth="1"/>
    <col min="15620" max="15621" width="18.7109375" style="212" customWidth="1"/>
    <col min="15622" max="15872" width="9.140625" style="212"/>
    <col min="15873" max="15873" width="35.140625" style="212" customWidth="1"/>
    <col min="15874" max="15875" width="13.7109375" style="212" customWidth="1"/>
    <col min="15876" max="15877" width="18.7109375" style="212" customWidth="1"/>
    <col min="15878" max="16128" width="9.140625" style="212"/>
    <col min="16129" max="16129" width="35.140625" style="212" customWidth="1"/>
    <col min="16130" max="16131" width="13.7109375" style="212" customWidth="1"/>
    <col min="16132" max="16133" width="18.7109375" style="212" customWidth="1"/>
    <col min="16134" max="16384" width="9.140625" style="212"/>
  </cols>
  <sheetData>
    <row r="1" spans="1:6">
      <c r="A1" s="318" t="s">
        <v>291</v>
      </c>
      <c r="B1" s="293"/>
      <c r="C1" s="293"/>
      <c r="D1" s="293"/>
      <c r="E1" s="293"/>
      <c r="F1" s="293"/>
    </row>
    <row r="2" spans="1:6">
      <c r="A2" s="318" t="s">
        <v>290</v>
      </c>
      <c r="B2" s="293"/>
      <c r="C2" s="293"/>
      <c r="D2" s="293"/>
      <c r="E2" s="293"/>
      <c r="F2" s="293"/>
    </row>
    <row r="3" spans="1:6">
      <c r="A3" s="318" t="s">
        <v>410</v>
      </c>
      <c r="B3" s="293"/>
      <c r="C3" s="293"/>
      <c r="D3" s="293"/>
      <c r="E3" s="293"/>
      <c r="F3" s="293"/>
    </row>
    <row r="4" spans="1:6">
      <c r="A4" s="213" t="s">
        <v>72</v>
      </c>
      <c r="B4" s="318" t="s">
        <v>73</v>
      </c>
      <c r="C4" s="293"/>
      <c r="D4" s="293"/>
      <c r="E4" s="293"/>
      <c r="F4" s="293"/>
    </row>
    <row r="5" spans="1:6">
      <c r="A5" s="213" t="s">
        <v>408</v>
      </c>
      <c r="B5" s="318" t="s">
        <v>287</v>
      </c>
      <c r="C5" s="293"/>
      <c r="D5" s="293"/>
      <c r="E5" s="293"/>
      <c r="F5" s="293"/>
    </row>
    <row r="6" spans="1:6">
      <c r="A6" s="213" t="s">
        <v>301</v>
      </c>
      <c r="B6" s="214" t="s">
        <v>76</v>
      </c>
    </row>
    <row r="7" spans="1:6">
      <c r="A7" s="215" t="s">
        <v>7</v>
      </c>
      <c r="B7" s="215" t="s">
        <v>77</v>
      </c>
      <c r="C7" s="215" t="s">
        <v>78</v>
      </c>
      <c r="D7" s="215" t="s">
        <v>285</v>
      </c>
      <c r="E7" s="215" t="s">
        <v>284</v>
      </c>
    </row>
    <row r="8" spans="1:6">
      <c r="A8" s="318" t="s">
        <v>283</v>
      </c>
      <c r="B8" s="293"/>
      <c r="C8" s="293"/>
      <c r="D8" s="293"/>
      <c r="E8" s="293"/>
    </row>
    <row r="9" spans="1:6">
      <c r="A9" s="214" t="s">
        <v>81</v>
      </c>
      <c r="B9" s="216">
        <v>0</v>
      </c>
      <c r="C9" s="216">
        <v>0</v>
      </c>
      <c r="D9" s="216">
        <v>0</v>
      </c>
      <c r="E9" s="216">
        <v>0</v>
      </c>
    </row>
    <row r="10" spans="1:6">
      <c r="A10" s="214" t="s">
        <v>82</v>
      </c>
      <c r="B10" s="216">
        <v>0</v>
      </c>
      <c r="C10" s="216">
        <v>0</v>
      </c>
      <c r="D10" s="216">
        <v>0</v>
      </c>
      <c r="E10" s="216">
        <v>0</v>
      </c>
    </row>
    <row r="11" spans="1:6">
      <c r="A11" s="214" t="s">
        <v>83</v>
      </c>
    </row>
    <row r="12" spans="1:6">
      <c r="A12" s="214" t="s">
        <v>84</v>
      </c>
      <c r="B12" s="216">
        <v>0</v>
      </c>
      <c r="C12" s="216">
        <v>0</v>
      </c>
      <c r="D12" s="216">
        <v>0</v>
      </c>
      <c r="E12" s="216">
        <v>0</v>
      </c>
    </row>
    <row r="13" spans="1:6">
      <c r="A13" s="214" t="s">
        <v>85</v>
      </c>
      <c r="B13" s="216">
        <v>0</v>
      </c>
      <c r="C13" s="216">
        <v>0</v>
      </c>
      <c r="D13" s="216">
        <v>0</v>
      </c>
      <c r="E13" s="216">
        <v>0</v>
      </c>
    </row>
    <row r="14" spans="1:6">
      <c r="A14" s="214" t="s">
        <v>86</v>
      </c>
      <c r="B14" s="216">
        <v>0</v>
      </c>
      <c r="C14" s="216">
        <v>0</v>
      </c>
      <c r="D14" s="216">
        <v>0</v>
      </c>
      <c r="E14" s="216">
        <v>0</v>
      </c>
    </row>
    <row r="15" spans="1:6">
      <c r="A15" s="214" t="s">
        <v>87</v>
      </c>
      <c r="B15" s="216">
        <v>0</v>
      </c>
      <c r="C15" s="216">
        <v>0</v>
      </c>
      <c r="D15" s="216">
        <v>0</v>
      </c>
      <c r="E15" s="216">
        <v>0</v>
      </c>
    </row>
    <row r="16" spans="1:6">
      <c r="A16" s="214" t="s">
        <v>241</v>
      </c>
      <c r="B16" s="216">
        <v>39120</v>
      </c>
      <c r="C16" s="216">
        <v>0.78935</v>
      </c>
      <c r="D16" s="216">
        <v>87.91</v>
      </c>
      <c r="E16" s="216">
        <v>86.84</v>
      </c>
    </row>
    <row r="17" spans="1:5">
      <c r="A17" s="214" t="s">
        <v>89</v>
      </c>
      <c r="B17" s="216">
        <v>145.44</v>
      </c>
      <c r="C17" s="216">
        <v>2.9399999999999999E-3</v>
      </c>
      <c r="D17" s="216">
        <v>0.33</v>
      </c>
      <c r="E17" s="216">
        <v>0.32</v>
      </c>
    </row>
    <row r="18" spans="1:5">
      <c r="A18" s="214" t="s">
        <v>242</v>
      </c>
      <c r="B18" s="216">
        <v>0</v>
      </c>
      <c r="C18" s="216">
        <v>0</v>
      </c>
      <c r="D18" s="216">
        <v>0</v>
      </c>
      <c r="E18" s="216">
        <v>0</v>
      </c>
    </row>
    <row r="19" spans="1:5">
      <c r="A19" s="214" t="s">
        <v>91</v>
      </c>
      <c r="B19" s="216">
        <v>0</v>
      </c>
      <c r="C19" s="216">
        <v>0</v>
      </c>
      <c r="D19" s="216">
        <v>0</v>
      </c>
      <c r="E19" s="216">
        <v>0</v>
      </c>
    </row>
    <row r="20" spans="1:5">
      <c r="A20" s="214" t="s">
        <v>92</v>
      </c>
      <c r="B20" s="216">
        <v>0</v>
      </c>
      <c r="C20" s="216">
        <v>0</v>
      </c>
      <c r="D20" s="216">
        <v>0</v>
      </c>
      <c r="E20" s="216">
        <v>0</v>
      </c>
    </row>
    <row r="21" spans="1:5">
      <c r="A21" s="214" t="s">
        <v>243</v>
      </c>
      <c r="B21" s="216">
        <v>0</v>
      </c>
      <c r="C21" s="216">
        <v>0</v>
      </c>
      <c r="D21" s="216">
        <v>0</v>
      </c>
      <c r="E21" s="216">
        <v>0</v>
      </c>
    </row>
    <row r="22" spans="1:5">
      <c r="A22" s="214" t="s">
        <v>244</v>
      </c>
    </row>
    <row r="23" spans="1:5">
      <c r="A23" s="214" t="s">
        <v>245</v>
      </c>
      <c r="B23" s="216">
        <v>754.7</v>
      </c>
      <c r="C23" s="216">
        <v>1.523E-2</v>
      </c>
      <c r="D23" s="216">
        <v>1.7</v>
      </c>
      <c r="E23" s="216">
        <v>1.68</v>
      </c>
    </row>
    <row r="24" spans="1:5">
      <c r="A24" s="214" t="s">
        <v>246</v>
      </c>
      <c r="B24" s="216">
        <v>0</v>
      </c>
      <c r="C24" s="216">
        <v>0</v>
      </c>
      <c r="D24" s="216">
        <v>0</v>
      </c>
      <c r="E24" s="216">
        <v>0</v>
      </c>
    </row>
    <row r="25" spans="1:5">
      <c r="A25" s="214" t="s">
        <v>247</v>
      </c>
      <c r="B25" s="216">
        <v>0</v>
      </c>
      <c r="C25" s="216">
        <v>0</v>
      </c>
      <c r="D25" s="216">
        <v>0</v>
      </c>
      <c r="E25" s="216">
        <v>0</v>
      </c>
    </row>
    <row r="26" spans="1:5">
      <c r="A26" s="214" t="s">
        <v>248</v>
      </c>
      <c r="B26" s="216">
        <v>0</v>
      </c>
      <c r="C26" s="216">
        <v>0</v>
      </c>
      <c r="D26" s="216">
        <v>0</v>
      </c>
      <c r="E26" s="216">
        <v>0</v>
      </c>
    </row>
    <row r="27" spans="1:5">
      <c r="A27" s="213" t="s">
        <v>219</v>
      </c>
      <c r="B27" s="217">
        <v>40020.14</v>
      </c>
      <c r="C27" s="217">
        <v>0.80752000000000002</v>
      </c>
      <c r="D27" s="217">
        <v>89.94</v>
      </c>
      <c r="E27" s="217">
        <v>88.84</v>
      </c>
    </row>
    <row r="28" spans="1:5">
      <c r="A28" s="318" t="s">
        <v>105</v>
      </c>
      <c r="B28" s="293"/>
      <c r="C28" s="293"/>
      <c r="D28" s="293"/>
      <c r="E28" s="293"/>
    </row>
    <row r="29" spans="1:5">
      <c r="A29" s="214" t="s">
        <v>249</v>
      </c>
      <c r="B29" s="216">
        <v>0</v>
      </c>
      <c r="C29" s="216">
        <v>0</v>
      </c>
      <c r="D29" s="216">
        <v>0</v>
      </c>
      <c r="E29" s="216">
        <v>0</v>
      </c>
    </row>
    <row r="30" spans="1:5">
      <c r="A30" s="214" t="s">
        <v>250</v>
      </c>
      <c r="B30" s="216">
        <v>1200.5999999999999</v>
      </c>
      <c r="C30" s="216">
        <v>2.4230000000000002E-2</v>
      </c>
      <c r="D30" s="216">
        <v>2.7</v>
      </c>
      <c r="E30" s="216">
        <v>2.67</v>
      </c>
    </row>
    <row r="31" spans="1:5">
      <c r="A31" s="214" t="s">
        <v>251</v>
      </c>
      <c r="B31" s="216">
        <v>0</v>
      </c>
      <c r="C31" s="216">
        <v>0</v>
      </c>
      <c r="D31" s="216">
        <v>0</v>
      </c>
      <c r="E31" s="216">
        <v>0</v>
      </c>
    </row>
    <row r="32" spans="1:5">
      <c r="A32" s="214" t="s">
        <v>252</v>
      </c>
      <c r="B32" s="216">
        <v>0</v>
      </c>
      <c r="C32" s="216">
        <v>0</v>
      </c>
      <c r="D32" s="216">
        <v>0</v>
      </c>
      <c r="E32" s="216">
        <v>0</v>
      </c>
    </row>
    <row r="33" spans="1:5">
      <c r="A33" s="214" t="s">
        <v>253</v>
      </c>
      <c r="B33" s="216">
        <v>0</v>
      </c>
      <c r="C33" s="216">
        <v>0</v>
      </c>
      <c r="D33" s="216">
        <v>0</v>
      </c>
      <c r="E33" s="216">
        <v>0</v>
      </c>
    </row>
    <row r="34" spans="1:5">
      <c r="A34" s="214" t="s">
        <v>254</v>
      </c>
      <c r="B34" s="216">
        <v>0</v>
      </c>
      <c r="C34" s="216">
        <v>0</v>
      </c>
      <c r="D34" s="216">
        <v>0</v>
      </c>
      <c r="E34" s="216">
        <v>0</v>
      </c>
    </row>
    <row r="35" spans="1:5">
      <c r="A35" s="214" t="s">
        <v>255</v>
      </c>
      <c r="B35" s="216">
        <v>0</v>
      </c>
      <c r="C35" s="216">
        <v>0</v>
      </c>
      <c r="D35" s="216">
        <v>0</v>
      </c>
      <c r="E35" s="216">
        <v>0</v>
      </c>
    </row>
    <row r="36" spans="1:5">
      <c r="A36" s="214" t="s">
        <v>256</v>
      </c>
      <c r="B36" s="216">
        <v>0</v>
      </c>
      <c r="C36" s="216">
        <v>0</v>
      </c>
      <c r="D36" s="216">
        <v>0</v>
      </c>
      <c r="E36" s="216">
        <v>0</v>
      </c>
    </row>
    <row r="37" spans="1:5">
      <c r="A37" s="214" t="s">
        <v>397</v>
      </c>
      <c r="B37" s="216">
        <v>0</v>
      </c>
      <c r="C37" s="216">
        <v>0</v>
      </c>
      <c r="D37" s="216">
        <v>0</v>
      </c>
      <c r="E37" s="216">
        <v>0</v>
      </c>
    </row>
    <row r="38" spans="1:5">
      <c r="A38" s="214" t="s">
        <v>117</v>
      </c>
      <c r="B38" s="216">
        <v>2282.2399999999998</v>
      </c>
      <c r="C38" s="216">
        <v>4.6050000000000001E-2</v>
      </c>
      <c r="D38" s="216">
        <v>5.13</v>
      </c>
      <c r="E38" s="216">
        <v>5.07</v>
      </c>
    </row>
    <row r="39" spans="1:5">
      <c r="A39" s="213" t="s">
        <v>119</v>
      </c>
      <c r="B39" s="217">
        <v>3482.8399999999997</v>
      </c>
      <c r="C39" s="217">
        <v>7.0279999999999995E-2</v>
      </c>
      <c r="D39" s="217">
        <v>7.83</v>
      </c>
      <c r="E39" s="217">
        <v>7.74</v>
      </c>
    </row>
    <row r="40" spans="1:5">
      <c r="A40" s="318" t="s">
        <v>30</v>
      </c>
      <c r="B40" s="293"/>
      <c r="C40" s="293"/>
      <c r="D40" s="293"/>
      <c r="E40" s="293"/>
    </row>
    <row r="41" spans="1:5">
      <c r="A41" s="214" t="s">
        <v>258</v>
      </c>
      <c r="B41" s="216">
        <v>997.34</v>
      </c>
      <c r="C41" s="216">
        <v>2.0119999999999999E-2</v>
      </c>
      <c r="D41" s="216">
        <v>2.2400000000000002</v>
      </c>
      <c r="E41" s="216">
        <v>2.21</v>
      </c>
    </row>
    <row r="42" spans="1:5">
      <c r="A42" s="213" t="s">
        <v>121</v>
      </c>
      <c r="B42" s="217">
        <v>997.34</v>
      </c>
      <c r="C42" s="217">
        <v>2.0119999999999999E-2</v>
      </c>
      <c r="D42" s="217">
        <v>2.2400000000000002</v>
      </c>
      <c r="E42" s="217">
        <v>2.21</v>
      </c>
    </row>
    <row r="43" spans="1:5">
      <c r="A43" s="213" t="s">
        <v>122</v>
      </c>
      <c r="B43" s="217">
        <v>44500.319999999992</v>
      </c>
      <c r="C43" s="217">
        <v>0.89792000000000005</v>
      </c>
      <c r="D43" s="217">
        <v>100.01</v>
      </c>
      <c r="E43" s="217">
        <v>98.79</v>
      </c>
    </row>
    <row r="44" spans="1:5">
      <c r="A44" s="318" t="s">
        <v>123</v>
      </c>
      <c r="B44" s="293"/>
      <c r="C44" s="293"/>
      <c r="D44" s="293"/>
      <c r="E44" s="293"/>
    </row>
    <row r="45" spans="1:5">
      <c r="A45" s="214" t="s">
        <v>259</v>
      </c>
      <c r="B45" s="216">
        <v>0</v>
      </c>
      <c r="C45" s="216">
        <v>0</v>
      </c>
      <c r="D45" s="216">
        <v>0</v>
      </c>
      <c r="E45" s="216">
        <v>0</v>
      </c>
    </row>
    <row r="46" spans="1:5">
      <c r="A46" s="214" t="s">
        <v>260</v>
      </c>
      <c r="B46" s="216">
        <v>0</v>
      </c>
      <c r="C46" s="216">
        <v>0</v>
      </c>
      <c r="D46" s="216">
        <v>0</v>
      </c>
      <c r="E46" s="216">
        <v>0</v>
      </c>
    </row>
    <row r="47" spans="1:5">
      <c r="A47" s="214" t="s">
        <v>261</v>
      </c>
      <c r="B47" s="216">
        <v>0</v>
      </c>
      <c r="C47" s="216">
        <v>0</v>
      </c>
      <c r="D47" s="216">
        <v>0</v>
      </c>
      <c r="E47" s="216">
        <v>0</v>
      </c>
    </row>
    <row r="48" spans="1:5">
      <c r="A48" s="213" t="s">
        <v>127</v>
      </c>
      <c r="B48" s="217">
        <v>0</v>
      </c>
      <c r="C48" s="217">
        <v>0</v>
      </c>
      <c r="D48" s="217">
        <v>0</v>
      </c>
      <c r="E48" s="217">
        <v>0</v>
      </c>
    </row>
    <row r="49" spans="1:5">
      <c r="A49" s="318" t="s">
        <v>128</v>
      </c>
      <c r="B49" s="293"/>
      <c r="C49" s="293"/>
      <c r="D49" s="293"/>
      <c r="E49" s="293"/>
    </row>
    <row r="50" spans="1:5" ht="22.5">
      <c r="A50" s="214" t="s">
        <v>262</v>
      </c>
      <c r="B50" s="216">
        <v>0</v>
      </c>
      <c r="C50" s="216">
        <v>0</v>
      </c>
      <c r="D50" s="216">
        <v>0</v>
      </c>
      <c r="E50" s="216">
        <v>0</v>
      </c>
    </row>
    <row r="51" spans="1:5">
      <c r="A51" s="214" t="s">
        <v>263</v>
      </c>
      <c r="B51" s="216">
        <v>66.31</v>
      </c>
      <c r="C51" s="216">
        <v>1.34E-3</v>
      </c>
      <c r="D51" s="216">
        <v>0.15</v>
      </c>
      <c r="E51" s="216">
        <v>0.15</v>
      </c>
    </row>
    <row r="52" spans="1:5">
      <c r="A52" s="214" t="s">
        <v>264</v>
      </c>
      <c r="B52" s="216">
        <v>0</v>
      </c>
      <c r="C52" s="216">
        <v>0</v>
      </c>
      <c r="D52" s="216">
        <v>0</v>
      </c>
      <c r="E52" s="216">
        <v>0</v>
      </c>
    </row>
    <row r="53" spans="1:5">
      <c r="A53" s="214" t="s">
        <v>265</v>
      </c>
      <c r="B53" s="216">
        <v>0</v>
      </c>
      <c r="C53" s="216">
        <v>0</v>
      </c>
      <c r="D53" s="216">
        <v>0</v>
      </c>
      <c r="E53" s="216">
        <v>0</v>
      </c>
    </row>
    <row r="54" spans="1:5">
      <c r="A54" s="213" t="s">
        <v>132</v>
      </c>
      <c r="B54" s="217">
        <v>66.31</v>
      </c>
      <c r="C54" s="217">
        <v>1.34E-3</v>
      </c>
      <c r="D54" s="217">
        <v>0.15</v>
      </c>
      <c r="E54" s="217">
        <v>0.15</v>
      </c>
    </row>
    <row r="55" spans="1:5">
      <c r="A55" s="213" t="s">
        <v>133</v>
      </c>
      <c r="B55" s="217">
        <v>66.31</v>
      </c>
      <c r="C55" s="217">
        <v>1.34E-3</v>
      </c>
      <c r="D55" s="217">
        <v>0.15</v>
      </c>
      <c r="E55" s="217">
        <v>0.15</v>
      </c>
    </row>
    <row r="56" spans="1:5">
      <c r="A56" s="213" t="s">
        <v>134</v>
      </c>
      <c r="B56" s="217">
        <v>44566.62999999999</v>
      </c>
      <c r="C56" s="217">
        <v>0.89925999999999995</v>
      </c>
      <c r="D56" s="217">
        <v>100.16</v>
      </c>
      <c r="E56" s="217">
        <v>98.94</v>
      </c>
    </row>
    <row r="57" spans="1:5">
      <c r="A57" s="318" t="s">
        <v>135</v>
      </c>
      <c r="B57" s="293"/>
      <c r="C57" s="293"/>
      <c r="D57" s="293"/>
      <c r="E57" s="293"/>
    </row>
    <row r="58" spans="1:5">
      <c r="A58" s="214" t="s">
        <v>136</v>
      </c>
      <c r="B58" s="216">
        <v>0</v>
      </c>
      <c r="C58" s="216">
        <v>0</v>
      </c>
      <c r="D58" s="216">
        <v>0</v>
      </c>
      <c r="E58" s="216">
        <v>0</v>
      </c>
    </row>
    <row r="59" spans="1:5">
      <c r="A59" s="214" t="s">
        <v>137</v>
      </c>
      <c r="B59" s="216">
        <v>483.12</v>
      </c>
      <c r="C59" s="216">
        <v>9.75E-3</v>
      </c>
      <c r="D59" s="216">
        <v>1.0900000000000001</v>
      </c>
      <c r="E59" s="216">
        <v>1.07</v>
      </c>
    </row>
    <row r="60" spans="1:5">
      <c r="A60" s="213" t="s">
        <v>282</v>
      </c>
      <c r="B60" s="217">
        <v>483.12</v>
      </c>
      <c r="C60" s="217">
        <v>9.75E-3</v>
      </c>
      <c r="D60" s="217">
        <v>1.0900000000000001</v>
      </c>
      <c r="E60" s="217">
        <v>1.07</v>
      </c>
    </row>
    <row r="61" spans="1:5">
      <c r="A61" s="213" t="s">
        <v>140</v>
      </c>
      <c r="B61" s="217">
        <v>45049.749999999993</v>
      </c>
      <c r="C61" s="217">
        <v>0.90900999999999998</v>
      </c>
      <c r="D61" s="217">
        <v>101.25</v>
      </c>
      <c r="E61" s="217">
        <v>100.01</v>
      </c>
    </row>
    <row r="63" spans="1:5">
      <c r="A63" s="318" t="s">
        <v>409</v>
      </c>
      <c r="B63" s="293"/>
      <c r="C63" s="293"/>
      <c r="D63" s="293"/>
      <c r="E63" s="29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09" customWidth="1"/>
    <col min="2" max="3" width="13.7109375" style="209" customWidth="1"/>
    <col min="4" max="5" width="18.7109375" style="209" customWidth="1"/>
    <col min="6" max="256" width="9.140625" style="209"/>
    <col min="257" max="257" width="35.140625" style="209" customWidth="1"/>
    <col min="258" max="259" width="13.7109375" style="209" customWidth="1"/>
    <col min="260" max="261" width="18.7109375" style="209" customWidth="1"/>
    <col min="262" max="512" width="9.140625" style="209"/>
    <col min="513" max="513" width="35.140625" style="209" customWidth="1"/>
    <col min="514" max="515" width="13.7109375" style="209" customWidth="1"/>
    <col min="516" max="517" width="18.7109375" style="209" customWidth="1"/>
    <col min="518" max="768" width="9.140625" style="209"/>
    <col min="769" max="769" width="35.140625" style="209" customWidth="1"/>
    <col min="770" max="771" width="13.7109375" style="209" customWidth="1"/>
    <col min="772" max="773" width="18.7109375" style="209" customWidth="1"/>
    <col min="774" max="1024" width="9.140625" style="209"/>
    <col min="1025" max="1025" width="35.140625" style="209" customWidth="1"/>
    <col min="1026" max="1027" width="13.7109375" style="209" customWidth="1"/>
    <col min="1028" max="1029" width="18.7109375" style="209" customWidth="1"/>
    <col min="1030" max="1280" width="9.140625" style="209"/>
    <col min="1281" max="1281" width="35.140625" style="209" customWidth="1"/>
    <col min="1282" max="1283" width="13.7109375" style="209" customWidth="1"/>
    <col min="1284" max="1285" width="18.7109375" style="209" customWidth="1"/>
    <col min="1286" max="1536" width="9.140625" style="209"/>
    <col min="1537" max="1537" width="35.140625" style="209" customWidth="1"/>
    <col min="1538" max="1539" width="13.7109375" style="209" customWidth="1"/>
    <col min="1540" max="1541" width="18.7109375" style="209" customWidth="1"/>
    <col min="1542" max="1792" width="9.140625" style="209"/>
    <col min="1793" max="1793" width="35.140625" style="209" customWidth="1"/>
    <col min="1794" max="1795" width="13.7109375" style="209" customWidth="1"/>
    <col min="1796" max="1797" width="18.7109375" style="209" customWidth="1"/>
    <col min="1798" max="2048" width="9.140625" style="209"/>
    <col min="2049" max="2049" width="35.140625" style="209" customWidth="1"/>
    <col min="2050" max="2051" width="13.7109375" style="209" customWidth="1"/>
    <col min="2052" max="2053" width="18.7109375" style="209" customWidth="1"/>
    <col min="2054" max="2304" width="9.140625" style="209"/>
    <col min="2305" max="2305" width="35.140625" style="209" customWidth="1"/>
    <col min="2306" max="2307" width="13.7109375" style="209" customWidth="1"/>
    <col min="2308" max="2309" width="18.7109375" style="209" customWidth="1"/>
    <col min="2310" max="2560" width="9.140625" style="209"/>
    <col min="2561" max="2561" width="35.140625" style="209" customWidth="1"/>
    <col min="2562" max="2563" width="13.7109375" style="209" customWidth="1"/>
    <col min="2564" max="2565" width="18.7109375" style="209" customWidth="1"/>
    <col min="2566" max="2816" width="9.140625" style="209"/>
    <col min="2817" max="2817" width="35.140625" style="209" customWidth="1"/>
    <col min="2818" max="2819" width="13.7109375" style="209" customWidth="1"/>
    <col min="2820" max="2821" width="18.7109375" style="209" customWidth="1"/>
    <col min="2822" max="3072" width="9.140625" style="209"/>
    <col min="3073" max="3073" width="35.140625" style="209" customWidth="1"/>
    <col min="3074" max="3075" width="13.7109375" style="209" customWidth="1"/>
    <col min="3076" max="3077" width="18.7109375" style="209" customWidth="1"/>
    <col min="3078" max="3328" width="9.140625" style="209"/>
    <col min="3329" max="3329" width="35.140625" style="209" customWidth="1"/>
    <col min="3330" max="3331" width="13.7109375" style="209" customWidth="1"/>
    <col min="3332" max="3333" width="18.7109375" style="209" customWidth="1"/>
    <col min="3334" max="3584" width="9.140625" style="209"/>
    <col min="3585" max="3585" width="35.140625" style="209" customWidth="1"/>
    <col min="3586" max="3587" width="13.7109375" style="209" customWidth="1"/>
    <col min="3588" max="3589" width="18.7109375" style="209" customWidth="1"/>
    <col min="3590" max="3840" width="9.140625" style="209"/>
    <col min="3841" max="3841" width="35.140625" style="209" customWidth="1"/>
    <col min="3842" max="3843" width="13.7109375" style="209" customWidth="1"/>
    <col min="3844" max="3845" width="18.7109375" style="209" customWidth="1"/>
    <col min="3846" max="4096" width="9.140625" style="209"/>
    <col min="4097" max="4097" width="35.140625" style="209" customWidth="1"/>
    <col min="4098" max="4099" width="13.7109375" style="209" customWidth="1"/>
    <col min="4100" max="4101" width="18.7109375" style="209" customWidth="1"/>
    <col min="4102" max="4352" width="9.140625" style="209"/>
    <col min="4353" max="4353" width="35.140625" style="209" customWidth="1"/>
    <col min="4354" max="4355" width="13.7109375" style="209" customWidth="1"/>
    <col min="4356" max="4357" width="18.7109375" style="209" customWidth="1"/>
    <col min="4358" max="4608" width="9.140625" style="209"/>
    <col min="4609" max="4609" width="35.140625" style="209" customWidth="1"/>
    <col min="4610" max="4611" width="13.7109375" style="209" customWidth="1"/>
    <col min="4612" max="4613" width="18.7109375" style="209" customWidth="1"/>
    <col min="4614" max="4864" width="9.140625" style="209"/>
    <col min="4865" max="4865" width="35.140625" style="209" customWidth="1"/>
    <col min="4866" max="4867" width="13.7109375" style="209" customWidth="1"/>
    <col min="4868" max="4869" width="18.7109375" style="209" customWidth="1"/>
    <col min="4870" max="5120" width="9.140625" style="209"/>
    <col min="5121" max="5121" width="35.140625" style="209" customWidth="1"/>
    <col min="5122" max="5123" width="13.7109375" style="209" customWidth="1"/>
    <col min="5124" max="5125" width="18.7109375" style="209" customWidth="1"/>
    <col min="5126" max="5376" width="9.140625" style="209"/>
    <col min="5377" max="5377" width="35.140625" style="209" customWidth="1"/>
    <col min="5378" max="5379" width="13.7109375" style="209" customWidth="1"/>
    <col min="5380" max="5381" width="18.7109375" style="209" customWidth="1"/>
    <col min="5382" max="5632" width="9.140625" style="209"/>
    <col min="5633" max="5633" width="35.140625" style="209" customWidth="1"/>
    <col min="5634" max="5635" width="13.7109375" style="209" customWidth="1"/>
    <col min="5636" max="5637" width="18.7109375" style="209" customWidth="1"/>
    <col min="5638" max="5888" width="9.140625" style="209"/>
    <col min="5889" max="5889" width="35.140625" style="209" customWidth="1"/>
    <col min="5890" max="5891" width="13.7109375" style="209" customWidth="1"/>
    <col min="5892" max="5893" width="18.7109375" style="209" customWidth="1"/>
    <col min="5894" max="6144" width="9.140625" style="209"/>
    <col min="6145" max="6145" width="35.140625" style="209" customWidth="1"/>
    <col min="6146" max="6147" width="13.7109375" style="209" customWidth="1"/>
    <col min="6148" max="6149" width="18.7109375" style="209" customWidth="1"/>
    <col min="6150" max="6400" width="9.140625" style="209"/>
    <col min="6401" max="6401" width="35.140625" style="209" customWidth="1"/>
    <col min="6402" max="6403" width="13.7109375" style="209" customWidth="1"/>
    <col min="6404" max="6405" width="18.7109375" style="209" customWidth="1"/>
    <col min="6406" max="6656" width="9.140625" style="209"/>
    <col min="6657" max="6657" width="35.140625" style="209" customWidth="1"/>
    <col min="6658" max="6659" width="13.7109375" style="209" customWidth="1"/>
    <col min="6660" max="6661" width="18.7109375" style="209" customWidth="1"/>
    <col min="6662" max="6912" width="9.140625" style="209"/>
    <col min="6913" max="6913" width="35.140625" style="209" customWidth="1"/>
    <col min="6914" max="6915" width="13.7109375" style="209" customWidth="1"/>
    <col min="6916" max="6917" width="18.7109375" style="209" customWidth="1"/>
    <col min="6918" max="7168" width="9.140625" style="209"/>
    <col min="7169" max="7169" width="35.140625" style="209" customWidth="1"/>
    <col min="7170" max="7171" width="13.7109375" style="209" customWidth="1"/>
    <col min="7172" max="7173" width="18.7109375" style="209" customWidth="1"/>
    <col min="7174" max="7424" width="9.140625" style="209"/>
    <col min="7425" max="7425" width="35.140625" style="209" customWidth="1"/>
    <col min="7426" max="7427" width="13.7109375" style="209" customWidth="1"/>
    <col min="7428" max="7429" width="18.7109375" style="209" customWidth="1"/>
    <col min="7430" max="7680" width="9.140625" style="209"/>
    <col min="7681" max="7681" width="35.140625" style="209" customWidth="1"/>
    <col min="7682" max="7683" width="13.7109375" style="209" customWidth="1"/>
    <col min="7684" max="7685" width="18.7109375" style="209" customWidth="1"/>
    <col min="7686" max="7936" width="9.140625" style="209"/>
    <col min="7937" max="7937" width="35.140625" style="209" customWidth="1"/>
    <col min="7938" max="7939" width="13.7109375" style="209" customWidth="1"/>
    <col min="7940" max="7941" width="18.7109375" style="209" customWidth="1"/>
    <col min="7942" max="8192" width="9.140625" style="209"/>
    <col min="8193" max="8193" width="35.140625" style="209" customWidth="1"/>
    <col min="8194" max="8195" width="13.7109375" style="209" customWidth="1"/>
    <col min="8196" max="8197" width="18.7109375" style="209" customWidth="1"/>
    <col min="8198" max="8448" width="9.140625" style="209"/>
    <col min="8449" max="8449" width="35.140625" style="209" customWidth="1"/>
    <col min="8450" max="8451" width="13.7109375" style="209" customWidth="1"/>
    <col min="8452" max="8453" width="18.7109375" style="209" customWidth="1"/>
    <col min="8454" max="8704" width="9.140625" style="209"/>
    <col min="8705" max="8705" width="35.140625" style="209" customWidth="1"/>
    <col min="8706" max="8707" width="13.7109375" style="209" customWidth="1"/>
    <col min="8708" max="8709" width="18.7109375" style="209" customWidth="1"/>
    <col min="8710" max="8960" width="9.140625" style="209"/>
    <col min="8961" max="8961" width="35.140625" style="209" customWidth="1"/>
    <col min="8962" max="8963" width="13.7109375" style="209" customWidth="1"/>
    <col min="8964" max="8965" width="18.7109375" style="209" customWidth="1"/>
    <col min="8966" max="9216" width="9.140625" style="209"/>
    <col min="9217" max="9217" width="35.140625" style="209" customWidth="1"/>
    <col min="9218" max="9219" width="13.7109375" style="209" customWidth="1"/>
    <col min="9220" max="9221" width="18.7109375" style="209" customWidth="1"/>
    <col min="9222" max="9472" width="9.140625" style="209"/>
    <col min="9473" max="9473" width="35.140625" style="209" customWidth="1"/>
    <col min="9474" max="9475" width="13.7109375" style="209" customWidth="1"/>
    <col min="9476" max="9477" width="18.7109375" style="209" customWidth="1"/>
    <col min="9478" max="9728" width="9.140625" style="209"/>
    <col min="9729" max="9729" width="35.140625" style="209" customWidth="1"/>
    <col min="9730" max="9731" width="13.7109375" style="209" customWidth="1"/>
    <col min="9732" max="9733" width="18.7109375" style="209" customWidth="1"/>
    <col min="9734" max="9984" width="9.140625" style="209"/>
    <col min="9985" max="9985" width="35.140625" style="209" customWidth="1"/>
    <col min="9986" max="9987" width="13.7109375" style="209" customWidth="1"/>
    <col min="9988" max="9989" width="18.7109375" style="209" customWidth="1"/>
    <col min="9990" max="10240" width="9.140625" style="209"/>
    <col min="10241" max="10241" width="35.140625" style="209" customWidth="1"/>
    <col min="10242" max="10243" width="13.7109375" style="209" customWidth="1"/>
    <col min="10244" max="10245" width="18.7109375" style="209" customWidth="1"/>
    <col min="10246" max="10496" width="9.140625" style="209"/>
    <col min="10497" max="10497" width="35.140625" style="209" customWidth="1"/>
    <col min="10498" max="10499" width="13.7109375" style="209" customWidth="1"/>
    <col min="10500" max="10501" width="18.7109375" style="209" customWidth="1"/>
    <col min="10502" max="10752" width="9.140625" style="209"/>
    <col min="10753" max="10753" width="35.140625" style="209" customWidth="1"/>
    <col min="10754" max="10755" width="13.7109375" style="209" customWidth="1"/>
    <col min="10756" max="10757" width="18.7109375" style="209" customWidth="1"/>
    <col min="10758" max="11008" width="9.140625" style="209"/>
    <col min="11009" max="11009" width="35.140625" style="209" customWidth="1"/>
    <col min="11010" max="11011" width="13.7109375" style="209" customWidth="1"/>
    <col min="11012" max="11013" width="18.7109375" style="209" customWidth="1"/>
    <col min="11014" max="11264" width="9.140625" style="209"/>
    <col min="11265" max="11265" width="35.140625" style="209" customWidth="1"/>
    <col min="11266" max="11267" width="13.7109375" style="209" customWidth="1"/>
    <col min="11268" max="11269" width="18.7109375" style="209" customWidth="1"/>
    <col min="11270" max="11520" width="9.140625" style="209"/>
    <col min="11521" max="11521" width="35.140625" style="209" customWidth="1"/>
    <col min="11522" max="11523" width="13.7109375" style="209" customWidth="1"/>
    <col min="11524" max="11525" width="18.7109375" style="209" customWidth="1"/>
    <col min="11526" max="11776" width="9.140625" style="209"/>
    <col min="11777" max="11777" width="35.140625" style="209" customWidth="1"/>
    <col min="11778" max="11779" width="13.7109375" style="209" customWidth="1"/>
    <col min="11780" max="11781" width="18.7109375" style="209" customWidth="1"/>
    <col min="11782" max="12032" width="9.140625" style="209"/>
    <col min="12033" max="12033" width="35.140625" style="209" customWidth="1"/>
    <col min="12034" max="12035" width="13.7109375" style="209" customWidth="1"/>
    <col min="12036" max="12037" width="18.7109375" style="209" customWidth="1"/>
    <col min="12038" max="12288" width="9.140625" style="209"/>
    <col min="12289" max="12289" width="35.140625" style="209" customWidth="1"/>
    <col min="12290" max="12291" width="13.7109375" style="209" customWidth="1"/>
    <col min="12292" max="12293" width="18.7109375" style="209" customWidth="1"/>
    <col min="12294" max="12544" width="9.140625" style="209"/>
    <col min="12545" max="12545" width="35.140625" style="209" customWidth="1"/>
    <col min="12546" max="12547" width="13.7109375" style="209" customWidth="1"/>
    <col min="12548" max="12549" width="18.7109375" style="209" customWidth="1"/>
    <col min="12550" max="12800" width="9.140625" style="209"/>
    <col min="12801" max="12801" width="35.140625" style="209" customWidth="1"/>
    <col min="12802" max="12803" width="13.7109375" style="209" customWidth="1"/>
    <col min="12804" max="12805" width="18.7109375" style="209" customWidth="1"/>
    <col min="12806" max="13056" width="9.140625" style="209"/>
    <col min="13057" max="13057" width="35.140625" style="209" customWidth="1"/>
    <col min="13058" max="13059" width="13.7109375" style="209" customWidth="1"/>
    <col min="13060" max="13061" width="18.7109375" style="209" customWidth="1"/>
    <col min="13062" max="13312" width="9.140625" style="209"/>
    <col min="13313" max="13313" width="35.140625" style="209" customWidth="1"/>
    <col min="13314" max="13315" width="13.7109375" style="209" customWidth="1"/>
    <col min="13316" max="13317" width="18.7109375" style="209" customWidth="1"/>
    <col min="13318" max="13568" width="9.140625" style="209"/>
    <col min="13569" max="13569" width="35.140625" style="209" customWidth="1"/>
    <col min="13570" max="13571" width="13.7109375" style="209" customWidth="1"/>
    <col min="13572" max="13573" width="18.7109375" style="209" customWidth="1"/>
    <col min="13574" max="13824" width="9.140625" style="209"/>
    <col min="13825" max="13825" width="35.140625" style="209" customWidth="1"/>
    <col min="13826" max="13827" width="13.7109375" style="209" customWidth="1"/>
    <col min="13828" max="13829" width="18.7109375" style="209" customWidth="1"/>
    <col min="13830" max="14080" width="9.140625" style="209"/>
    <col min="14081" max="14081" width="35.140625" style="209" customWidth="1"/>
    <col min="14082" max="14083" width="13.7109375" style="209" customWidth="1"/>
    <col min="14084" max="14085" width="18.7109375" style="209" customWidth="1"/>
    <col min="14086" max="14336" width="9.140625" style="209"/>
    <col min="14337" max="14337" width="35.140625" style="209" customWidth="1"/>
    <col min="14338" max="14339" width="13.7109375" style="209" customWidth="1"/>
    <col min="14340" max="14341" width="18.7109375" style="209" customWidth="1"/>
    <col min="14342" max="14592" width="9.140625" style="209"/>
    <col min="14593" max="14593" width="35.140625" style="209" customWidth="1"/>
    <col min="14594" max="14595" width="13.7109375" style="209" customWidth="1"/>
    <col min="14596" max="14597" width="18.7109375" style="209" customWidth="1"/>
    <col min="14598" max="14848" width="9.140625" style="209"/>
    <col min="14849" max="14849" width="35.140625" style="209" customWidth="1"/>
    <col min="14850" max="14851" width="13.7109375" style="209" customWidth="1"/>
    <col min="14852" max="14853" width="18.7109375" style="209" customWidth="1"/>
    <col min="14854" max="15104" width="9.140625" style="209"/>
    <col min="15105" max="15105" width="35.140625" style="209" customWidth="1"/>
    <col min="15106" max="15107" width="13.7109375" style="209" customWidth="1"/>
    <col min="15108" max="15109" width="18.7109375" style="209" customWidth="1"/>
    <col min="15110" max="15360" width="9.140625" style="209"/>
    <col min="15361" max="15361" width="35.140625" style="209" customWidth="1"/>
    <col min="15362" max="15363" width="13.7109375" style="209" customWidth="1"/>
    <col min="15364" max="15365" width="18.7109375" style="209" customWidth="1"/>
    <col min="15366" max="15616" width="9.140625" style="209"/>
    <col min="15617" max="15617" width="35.140625" style="209" customWidth="1"/>
    <col min="15618" max="15619" width="13.7109375" style="209" customWidth="1"/>
    <col min="15620" max="15621" width="18.7109375" style="209" customWidth="1"/>
    <col min="15622" max="15872" width="9.140625" style="209"/>
    <col min="15873" max="15873" width="35.140625" style="209" customWidth="1"/>
    <col min="15874" max="15875" width="13.7109375" style="209" customWidth="1"/>
    <col min="15876" max="15877" width="18.7109375" style="209" customWidth="1"/>
    <col min="15878" max="16128" width="9.140625" style="209"/>
    <col min="16129" max="16129" width="35.140625" style="209" customWidth="1"/>
    <col min="16130" max="16131" width="13.7109375" style="209" customWidth="1"/>
    <col min="16132" max="16133" width="18.7109375" style="209" customWidth="1"/>
    <col min="16134" max="16384" width="9.140625" style="209"/>
  </cols>
  <sheetData>
    <row r="1" spans="1:6">
      <c r="A1" s="336" t="s">
        <v>291</v>
      </c>
      <c r="B1" s="291"/>
      <c r="C1" s="291"/>
      <c r="D1" s="291"/>
      <c r="E1" s="291"/>
      <c r="F1" s="291"/>
    </row>
    <row r="2" spans="1:6">
      <c r="A2" s="336" t="s">
        <v>290</v>
      </c>
      <c r="B2" s="291"/>
      <c r="C2" s="291"/>
      <c r="D2" s="291"/>
      <c r="E2" s="291"/>
      <c r="F2" s="291"/>
    </row>
    <row r="3" spans="1:6">
      <c r="A3" s="336" t="s">
        <v>427</v>
      </c>
      <c r="B3" s="291"/>
      <c r="C3" s="291"/>
      <c r="D3" s="291"/>
      <c r="E3" s="291"/>
      <c r="F3" s="291"/>
    </row>
    <row r="4" spans="1:6">
      <c r="A4" s="337" t="s">
        <v>72</v>
      </c>
      <c r="B4" s="336" t="s">
        <v>73</v>
      </c>
      <c r="C4" s="291"/>
      <c r="D4" s="291"/>
      <c r="E4" s="291"/>
      <c r="F4" s="291"/>
    </row>
    <row r="5" spans="1:6">
      <c r="A5" s="337" t="s">
        <v>419</v>
      </c>
      <c r="B5" s="336" t="s">
        <v>287</v>
      </c>
      <c r="C5" s="291"/>
      <c r="D5" s="291"/>
      <c r="E5" s="291"/>
      <c r="F5" s="291"/>
    </row>
    <row r="6" spans="1:6">
      <c r="A6" s="337" t="s">
        <v>301</v>
      </c>
      <c r="B6" s="205" t="s">
        <v>76</v>
      </c>
    </row>
    <row r="7" spans="1:6">
      <c r="A7" s="338" t="s">
        <v>7</v>
      </c>
      <c r="B7" s="338" t="s">
        <v>77</v>
      </c>
      <c r="C7" s="338" t="s">
        <v>78</v>
      </c>
      <c r="D7" s="338" t="s">
        <v>285</v>
      </c>
      <c r="E7" s="338" t="s">
        <v>284</v>
      </c>
    </row>
    <row r="8" spans="1:6">
      <c r="A8" s="336" t="s">
        <v>283</v>
      </c>
      <c r="B8" s="291"/>
      <c r="C8" s="291"/>
      <c r="D8" s="291"/>
      <c r="E8" s="291"/>
    </row>
    <row r="9" spans="1:6">
      <c r="A9" s="205" t="s">
        <v>81</v>
      </c>
      <c r="B9" s="207">
        <v>0</v>
      </c>
      <c r="C9" s="207">
        <v>0</v>
      </c>
      <c r="D9" s="207">
        <v>0</v>
      </c>
      <c r="E9" s="207">
        <v>0</v>
      </c>
    </row>
    <row r="10" spans="1:6">
      <c r="A10" s="205" t="s">
        <v>82</v>
      </c>
      <c r="B10" s="207">
        <v>0</v>
      </c>
      <c r="C10" s="207">
        <v>0</v>
      </c>
      <c r="D10" s="207">
        <v>0</v>
      </c>
      <c r="E10" s="207">
        <v>0</v>
      </c>
    </row>
    <row r="11" spans="1:6">
      <c r="A11" s="205" t="s">
        <v>83</v>
      </c>
    </row>
    <row r="12" spans="1:6">
      <c r="A12" s="205" t="s">
        <v>84</v>
      </c>
      <c r="B12" s="207">
        <v>0</v>
      </c>
      <c r="C12" s="207">
        <v>0</v>
      </c>
      <c r="D12" s="207">
        <v>0</v>
      </c>
      <c r="E12" s="207">
        <v>0</v>
      </c>
    </row>
    <row r="13" spans="1:6">
      <c r="A13" s="205" t="s">
        <v>85</v>
      </c>
      <c r="B13" s="207">
        <v>0</v>
      </c>
      <c r="C13" s="207">
        <v>0</v>
      </c>
      <c r="D13" s="207">
        <v>0</v>
      </c>
      <c r="E13" s="207">
        <v>0</v>
      </c>
    </row>
    <row r="14" spans="1:6">
      <c r="A14" s="205" t="s">
        <v>86</v>
      </c>
      <c r="B14" s="207">
        <v>0</v>
      </c>
      <c r="C14" s="207">
        <v>0</v>
      </c>
      <c r="D14" s="207">
        <v>0</v>
      </c>
      <c r="E14" s="207">
        <v>0</v>
      </c>
    </row>
    <row r="15" spans="1:6">
      <c r="A15" s="205" t="s">
        <v>87</v>
      </c>
      <c r="B15" s="207">
        <v>0</v>
      </c>
      <c r="C15" s="207">
        <v>0</v>
      </c>
      <c r="D15" s="207">
        <v>0</v>
      </c>
      <c r="E15" s="207">
        <v>0</v>
      </c>
    </row>
    <row r="16" spans="1:6">
      <c r="A16" s="205" t="s">
        <v>241</v>
      </c>
      <c r="B16" s="207">
        <v>45750</v>
      </c>
      <c r="C16" s="207">
        <v>0.92312000000000005</v>
      </c>
      <c r="D16" s="207">
        <v>88.57</v>
      </c>
      <c r="E16" s="207">
        <v>87.95</v>
      </c>
    </row>
    <row r="17" spans="1:5">
      <c r="A17" s="205" t="s">
        <v>89</v>
      </c>
      <c r="B17" s="207">
        <v>158.4</v>
      </c>
      <c r="C17" s="207">
        <v>3.2000000000000002E-3</v>
      </c>
      <c r="D17" s="207">
        <v>0.31</v>
      </c>
      <c r="E17" s="207">
        <v>0.3</v>
      </c>
    </row>
    <row r="18" spans="1:5">
      <c r="A18" s="205" t="s">
        <v>242</v>
      </c>
      <c r="B18" s="207">
        <v>0</v>
      </c>
      <c r="C18" s="207">
        <v>0</v>
      </c>
      <c r="D18" s="207">
        <v>0</v>
      </c>
      <c r="E18" s="207">
        <v>0</v>
      </c>
    </row>
    <row r="19" spans="1:5">
      <c r="A19" s="205" t="s">
        <v>91</v>
      </c>
      <c r="B19" s="207">
        <v>0</v>
      </c>
      <c r="C19" s="207">
        <v>0</v>
      </c>
      <c r="D19" s="207">
        <v>0</v>
      </c>
      <c r="E19" s="207">
        <v>0</v>
      </c>
    </row>
    <row r="20" spans="1:5">
      <c r="A20" s="205" t="s">
        <v>92</v>
      </c>
      <c r="B20" s="207">
        <v>0</v>
      </c>
      <c r="C20" s="207">
        <v>0</v>
      </c>
      <c r="D20" s="207">
        <v>0</v>
      </c>
      <c r="E20" s="207">
        <v>0</v>
      </c>
    </row>
    <row r="21" spans="1:5">
      <c r="A21" s="205" t="s">
        <v>243</v>
      </c>
      <c r="B21" s="207">
        <v>0</v>
      </c>
      <c r="C21" s="207">
        <v>0</v>
      </c>
      <c r="D21" s="207">
        <v>0</v>
      </c>
      <c r="E21" s="207">
        <v>0</v>
      </c>
    </row>
    <row r="22" spans="1:5">
      <c r="A22" s="205" t="s">
        <v>244</v>
      </c>
    </row>
    <row r="23" spans="1:5">
      <c r="A23" s="205" t="s">
        <v>245</v>
      </c>
      <c r="B23" s="207">
        <v>928.6</v>
      </c>
      <c r="C23" s="207">
        <v>1.874E-2</v>
      </c>
      <c r="D23" s="207">
        <v>1.8</v>
      </c>
      <c r="E23" s="207">
        <v>1.79</v>
      </c>
    </row>
    <row r="24" spans="1:5">
      <c r="A24" s="205" t="s">
        <v>246</v>
      </c>
      <c r="B24" s="207">
        <v>0</v>
      </c>
      <c r="C24" s="207">
        <v>0</v>
      </c>
      <c r="D24" s="207">
        <v>0</v>
      </c>
      <c r="E24" s="207">
        <v>0</v>
      </c>
    </row>
    <row r="25" spans="1:5">
      <c r="A25" s="205" t="s">
        <v>247</v>
      </c>
      <c r="B25" s="207">
        <v>0</v>
      </c>
      <c r="C25" s="207">
        <v>0</v>
      </c>
      <c r="D25" s="207">
        <v>0</v>
      </c>
      <c r="E25" s="207">
        <v>0</v>
      </c>
    </row>
    <row r="26" spans="1:5">
      <c r="A26" s="205" t="s">
        <v>248</v>
      </c>
      <c r="B26" s="207">
        <v>0</v>
      </c>
      <c r="C26" s="207">
        <v>0</v>
      </c>
      <c r="D26" s="207">
        <v>0</v>
      </c>
      <c r="E26" s="207">
        <v>0</v>
      </c>
    </row>
    <row r="27" spans="1:5">
      <c r="A27" s="337" t="s">
        <v>219</v>
      </c>
      <c r="B27" s="339">
        <v>46837</v>
      </c>
      <c r="C27" s="339">
        <v>0.94506000000000001</v>
      </c>
      <c r="D27" s="339">
        <v>90.68</v>
      </c>
      <c r="E27" s="339">
        <v>90.04</v>
      </c>
    </row>
    <row r="28" spans="1:5">
      <c r="A28" s="336" t="s">
        <v>105</v>
      </c>
      <c r="B28" s="291"/>
      <c r="C28" s="291"/>
      <c r="D28" s="291"/>
      <c r="E28" s="291"/>
    </row>
    <row r="29" spans="1:5">
      <c r="A29" s="205" t="s">
        <v>249</v>
      </c>
      <c r="B29" s="207">
        <v>0</v>
      </c>
      <c r="C29" s="207">
        <v>0</v>
      </c>
      <c r="D29" s="207">
        <v>0</v>
      </c>
      <c r="E29" s="207">
        <v>0</v>
      </c>
    </row>
    <row r="30" spans="1:5">
      <c r="A30" s="205" t="s">
        <v>250</v>
      </c>
      <c r="B30" s="207">
        <v>1405.11</v>
      </c>
      <c r="C30" s="207">
        <v>2.835E-2</v>
      </c>
      <c r="D30" s="207">
        <v>2.72</v>
      </c>
      <c r="E30" s="207">
        <v>2.7</v>
      </c>
    </row>
    <row r="31" spans="1:5">
      <c r="A31" s="205" t="s">
        <v>251</v>
      </c>
      <c r="B31" s="207">
        <v>0</v>
      </c>
      <c r="C31" s="207">
        <v>0</v>
      </c>
      <c r="D31" s="207">
        <v>0</v>
      </c>
      <c r="E31" s="207">
        <v>0</v>
      </c>
    </row>
    <row r="32" spans="1:5">
      <c r="A32" s="205" t="s">
        <v>252</v>
      </c>
      <c r="B32" s="207">
        <v>0</v>
      </c>
      <c r="C32" s="207">
        <v>0</v>
      </c>
      <c r="D32" s="207">
        <v>0</v>
      </c>
      <c r="E32" s="207">
        <v>0</v>
      </c>
    </row>
    <row r="33" spans="1:5">
      <c r="A33" s="205" t="s">
        <v>253</v>
      </c>
      <c r="B33" s="207">
        <v>0</v>
      </c>
      <c r="C33" s="207">
        <v>0</v>
      </c>
      <c r="D33" s="207">
        <v>0</v>
      </c>
      <c r="E33" s="207">
        <v>0</v>
      </c>
    </row>
    <row r="34" spans="1:5">
      <c r="A34" s="205" t="s">
        <v>254</v>
      </c>
      <c r="B34" s="207">
        <v>0</v>
      </c>
      <c r="C34" s="207">
        <v>0</v>
      </c>
      <c r="D34" s="207">
        <v>0</v>
      </c>
      <c r="E34" s="207">
        <v>0</v>
      </c>
    </row>
    <row r="35" spans="1:5">
      <c r="A35" s="205" t="s">
        <v>255</v>
      </c>
      <c r="B35" s="207">
        <v>0</v>
      </c>
      <c r="C35" s="207">
        <v>0</v>
      </c>
      <c r="D35" s="207">
        <v>0</v>
      </c>
      <c r="E35" s="207">
        <v>0</v>
      </c>
    </row>
    <row r="36" spans="1:5">
      <c r="A36" s="205" t="s">
        <v>256</v>
      </c>
      <c r="B36" s="207">
        <v>0</v>
      </c>
      <c r="C36" s="207">
        <v>0</v>
      </c>
      <c r="D36" s="207">
        <v>0</v>
      </c>
      <c r="E36" s="207">
        <v>0</v>
      </c>
    </row>
    <row r="37" spans="1:5">
      <c r="A37" s="205" t="s">
        <v>397</v>
      </c>
      <c r="B37" s="207">
        <v>0</v>
      </c>
      <c r="C37" s="207">
        <v>0</v>
      </c>
      <c r="D37" s="207">
        <v>0</v>
      </c>
      <c r="E37" s="207">
        <v>0</v>
      </c>
    </row>
    <row r="38" spans="1:5">
      <c r="A38" s="205" t="s">
        <v>117</v>
      </c>
      <c r="B38" s="207">
        <v>2520.13</v>
      </c>
      <c r="C38" s="207">
        <v>5.0849999999999999E-2</v>
      </c>
      <c r="D38" s="207">
        <v>4.88</v>
      </c>
      <c r="E38" s="207">
        <v>4.84</v>
      </c>
    </row>
    <row r="39" spans="1:5">
      <c r="A39" s="337" t="s">
        <v>119</v>
      </c>
      <c r="B39" s="339">
        <v>3925.24</v>
      </c>
      <c r="C39" s="339">
        <v>7.9200000000000007E-2</v>
      </c>
      <c r="D39" s="339">
        <v>7.6</v>
      </c>
      <c r="E39" s="339">
        <v>7.54</v>
      </c>
    </row>
    <row r="40" spans="1:5">
      <c r="A40" s="336" t="s">
        <v>30</v>
      </c>
      <c r="B40" s="291"/>
      <c r="C40" s="291"/>
      <c r="D40" s="291"/>
      <c r="E40" s="291"/>
    </row>
    <row r="41" spans="1:5">
      <c r="A41" s="205" t="s">
        <v>258</v>
      </c>
      <c r="B41" s="207">
        <v>890.3</v>
      </c>
      <c r="C41" s="207">
        <v>1.797E-2</v>
      </c>
      <c r="D41" s="207">
        <v>1.72</v>
      </c>
      <c r="E41" s="207">
        <v>1.71</v>
      </c>
    </row>
    <row r="42" spans="1:5">
      <c r="A42" s="337" t="s">
        <v>121</v>
      </c>
      <c r="B42" s="339">
        <v>890.3</v>
      </c>
      <c r="C42" s="339">
        <v>1.797E-2</v>
      </c>
      <c r="D42" s="339">
        <v>1.72</v>
      </c>
      <c r="E42" s="339">
        <v>1.71</v>
      </c>
    </row>
    <row r="43" spans="1:5">
      <c r="A43" s="337" t="s">
        <v>122</v>
      </c>
      <c r="B43" s="339">
        <v>51652.54</v>
      </c>
      <c r="C43" s="339">
        <v>1.04223</v>
      </c>
      <c r="D43" s="339">
        <v>100</v>
      </c>
      <c r="E43" s="339">
        <v>99.29</v>
      </c>
    </row>
    <row r="44" spans="1:5">
      <c r="A44" s="336" t="s">
        <v>123</v>
      </c>
      <c r="B44" s="291"/>
      <c r="C44" s="291"/>
      <c r="D44" s="291"/>
      <c r="E44" s="291"/>
    </row>
    <row r="45" spans="1:5">
      <c r="A45" s="205" t="s">
        <v>259</v>
      </c>
      <c r="B45" s="207">
        <v>0</v>
      </c>
      <c r="C45" s="207">
        <v>0</v>
      </c>
      <c r="D45" s="207">
        <v>0</v>
      </c>
      <c r="E45" s="207">
        <v>0</v>
      </c>
    </row>
    <row r="46" spans="1:5">
      <c r="A46" s="205" t="s">
        <v>260</v>
      </c>
      <c r="B46" s="207">
        <v>0</v>
      </c>
      <c r="C46" s="207">
        <v>0</v>
      </c>
      <c r="D46" s="207">
        <v>0</v>
      </c>
      <c r="E46" s="207">
        <v>0</v>
      </c>
    </row>
    <row r="47" spans="1:5">
      <c r="A47" s="205" t="s">
        <v>261</v>
      </c>
      <c r="B47" s="207">
        <v>0</v>
      </c>
      <c r="C47" s="207">
        <v>0</v>
      </c>
      <c r="D47" s="207">
        <v>0</v>
      </c>
      <c r="E47" s="207">
        <v>0</v>
      </c>
    </row>
    <row r="48" spans="1:5">
      <c r="A48" s="337" t="s">
        <v>127</v>
      </c>
      <c r="B48" s="339">
        <v>0</v>
      </c>
      <c r="C48" s="339">
        <v>0</v>
      </c>
      <c r="D48" s="339">
        <v>0</v>
      </c>
      <c r="E48" s="339">
        <v>0</v>
      </c>
    </row>
    <row r="49" spans="1:5">
      <c r="A49" s="336" t="s">
        <v>128</v>
      </c>
      <c r="B49" s="291"/>
      <c r="C49" s="291"/>
      <c r="D49" s="291"/>
      <c r="E49" s="291"/>
    </row>
    <row r="50" spans="1:5" ht="22.5">
      <c r="A50" s="205" t="s">
        <v>262</v>
      </c>
      <c r="B50" s="207">
        <v>0</v>
      </c>
      <c r="C50" s="207">
        <v>0</v>
      </c>
      <c r="D50" s="207">
        <v>0</v>
      </c>
      <c r="E50" s="207">
        <v>0</v>
      </c>
    </row>
    <row r="51" spans="1:5">
      <c r="A51" s="205" t="s">
        <v>263</v>
      </c>
      <c r="B51" s="207">
        <v>72.209999999999994</v>
      </c>
      <c r="C51" s="207">
        <v>1.4599999999999999E-3</v>
      </c>
      <c r="D51" s="207">
        <v>0.14000000000000001</v>
      </c>
      <c r="E51" s="207">
        <v>0.14000000000000001</v>
      </c>
    </row>
    <row r="52" spans="1:5">
      <c r="A52" s="205" t="s">
        <v>264</v>
      </c>
      <c r="B52" s="207">
        <v>0</v>
      </c>
      <c r="C52" s="207">
        <v>0</v>
      </c>
      <c r="D52" s="207">
        <v>0</v>
      </c>
      <c r="E52" s="207">
        <v>0</v>
      </c>
    </row>
    <row r="53" spans="1:5">
      <c r="A53" s="205" t="s">
        <v>265</v>
      </c>
      <c r="B53" s="207">
        <v>0</v>
      </c>
      <c r="C53" s="207">
        <v>0</v>
      </c>
      <c r="D53" s="207">
        <v>0</v>
      </c>
      <c r="E53" s="207">
        <v>0</v>
      </c>
    </row>
    <row r="54" spans="1:5">
      <c r="A54" s="337" t="s">
        <v>132</v>
      </c>
      <c r="B54" s="339">
        <v>72.209999999999994</v>
      </c>
      <c r="C54" s="339">
        <v>1.4599999999999999E-3</v>
      </c>
      <c r="D54" s="339">
        <v>0.14000000000000001</v>
      </c>
      <c r="E54" s="339">
        <v>0.14000000000000001</v>
      </c>
    </row>
    <row r="55" spans="1:5">
      <c r="A55" s="337" t="s">
        <v>133</v>
      </c>
      <c r="B55" s="339">
        <v>72.209999999999994</v>
      </c>
      <c r="C55" s="339">
        <v>1.4599999999999999E-3</v>
      </c>
      <c r="D55" s="339">
        <v>0.14000000000000001</v>
      </c>
      <c r="E55" s="339">
        <v>0.14000000000000001</v>
      </c>
    </row>
    <row r="56" spans="1:5">
      <c r="A56" s="337" t="s">
        <v>134</v>
      </c>
      <c r="B56" s="339">
        <v>51724.75</v>
      </c>
      <c r="C56" s="339">
        <v>1.04369</v>
      </c>
      <c r="D56" s="339">
        <v>100.14</v>
      </c>
      <c r="E56" s="339">
        <v>99.43</v>
      </c>
    </row>
    <row r="57" spans="1:5">
      <c r="A57" s="336" t="s">
        <v>135</v>
      </c>
      <c r="B57" s="291"/>
      <c r="C57" s="291"/>
      <c r="D57" s="291"/>
      <c r="E57" s="291"/>
    </row>
    <row r="58" spans="1:5">
      <c r="A58" s="205" t="s">
        <v>136</v>
      </c>
      <c r="B58" s="207">
        <v>0</v>
      </c>
      <c r="C58" s="207">
        <v>0</v>
      </c>
      <c r="D58" s="207">
        <v>0</v>
      </c>
      <c r="E58" s="207">
        <v>0</v>
      </c>
    </row>
    <row r="59" spans="1:5">
      <c r="A59" s="205" t="s">
        <v>137</v>
      </c>
      <c r="B59" s="207">
        <v>295.33</v>
      </c>
      <c r="C59" s="207">
        <v>5.96E-3</v>
      </c>
      <c r="D59" s="207">
        <v>0.56999999999999995</v>
      </c>
      <c r="E59" s="207">
        <v>0.56999999999999995</v>
      </c>
    </row>
    <row r="60" spans="1:5">
      <c r="A60" s="337" t="s">
        <v>282</v>
      </c>
      <c r="B60" s="339">
        <v>295.33</v>
      </c>
      <c r="C60" s="339">
        <v>5.96E-3</v>
      </c>
      <c r="D60" s="339">
        <v>0.56999999999999995</v>
      </c>
      <c r="E60" s="339">
        <v>0.56999999999999995</v>
      </c>
    </row>
    <row r="61" spans="1:5">
      <c r="A61" s="337" t="s">
        <v>140</v>
      </c>
      <c r="B61" s="339">
        <v>52020.08</v>
      </c>
      <c r="C61" s="339">
        <v>1.04965</v>
      </c>
      <c r="D61" s="339">
        <v>100.71</v>
      </c>
      <c r="E61" s="339">
        <v>100</v>
      </c>
    </row>
    <row r="63" spans="1:5">
      <c r="A63" s="336" t="s">
        <v>51</v>
      </c>
      <c r="B63" s="291"/>
      <c r="C63" s="291"/>
      <c r="D63" s="291"/>
      <c r="E63" s="29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6" width="13.140625" style="2"/>
    <col min="257" max="257" width="56.42578125" style="2" customWidth="1"/>
    <col min="258" max="258" width="14.42578125" style="2" customWidth="1"/>
    <col min="259" max="259" width="11.7109375" style="2" customWidth="1"/>
    <col min="260" max="260" width="9.85546875" style="2" customWidth="1"/>
    <col min="261" max="512" width="13.140625" style="2"/>
    <col min="513" max="513" width="56.42578125" style="2" customWidth="1"/>
    <col min="514" max="514" width="14.42578125" style="2" customWidth="1"/>
    <col min="515" max="515" width="11.7109375" style="2" customWidth="1"/>
    <col min="516" max="516" width="9.85546875" style="2" customWidth="1"/>
    <col min="517" max="768" width="13.140625" style="2"/>
    <col min="769" max="769" width="56.42578125" style="2" customWidth="1"/>
    <col min="770" max="770" width="14.42578125" style="2" customWidth="1"/>
    <col min="771" max="771" width="11.7109375" style="2" customWidth="1"/>
    <col min="772" max="772" width="9.85546875" style="2" customWidth="1"/>
    <col min="773" max="1024" width="13.140625" style="2"/>
    <col min="1025" max="1025" width="56.42578125" style="2" customWidth="1"/>
    <col min="1026" max="1026" width="14.42578125" style="2" customWidth="1"/>
    <col min="1027" max="1027" width="11.7109375" style="2" customWidth="1"/>
    <col min="1028" max="1028" width="9.85546875" style="2" customWidth="1"/>
    <col min="1029" max="1280" width="13.140625" style="2"/>
    <col min="1281" max="1281" width="56.42578125" style="2" customWidth="1"/>
    <col min="1282" max="1282" width="14.42578125" style="2" customWidth="1"/>
    <col min="1283" max="1283" width="11.7109375" style="2" customWidth="1"/>
    <col min="1284" max="1284" width="9.85546875" style="2" customWidth="1"/>
    <col min="1285" max="1536" width="13.140625" style="2"/>
    <col min="1537" max="1537" width="56.42578125" style="2" customWidth="1"/>
    <col min="1538" max="1538" width="14.42578125" style="2" customWidth="1"/>
    <col min="1539" max="1539" width="11.7109375" style="2" customWidth="1"/>
    <col min="1540" max="1540" width="9.85546875" style="2" customWidth="1"/>
    <col min="1541" max="1792" width="13.140625" style="2"/>
    <col min="1793" max="1793" width="56.42578125" style="2" customWidth="1"/>
    <col min="1794" max="1794" width="14.42578125" style="2" customWidth="1"/>
    <col min="1795" max="1795" width="11.7109375" style="2" customWidth="1"/>
    <col min="1796" max="1796" width="9.85546875" style="2" customWidth="1"/>
    <col min="1797" max="2048" width="13.140625" style="2"/>
    <col min="2049" max="2049" width="56.42578125" style="2" customWidth="1"/>
    <col min="2050" max="2050" width="14.42578125" style="2" customWidth="1"/>
    <col min="2051" max="2051" width="11.7109375" style="2" customWidth="1"/>
    <col min="2052" max="2052" width="9.85546875" style="2" customWidth="1"/>
    <col min="2053" max="2304" width="13.140625" style="2"/>
    <col min="2305" max="2305" width="56.42578125" style="2" customWidth="1"/>
    <col min="2306" max="2306" width="14.42578125" style="2" customWidth="1"/>
    <col min="2307" max="2307" width="11.7109375" style="2" customWidth="1"/>
    <col min="2308" max="2308" width="9.85546875" style="2" customWidth="1"/>
    <col min="2309" max="2560" width="13.140625" style="2"/>
    <col min="2561" max="2561" width="56.42578125" style="2" customWidth="1"/>
    <col min="2562" max="2562" width="14.42578125" style="2" customWidth="1"/>
    <col min="2563" max="2563" width="11.7109375" style="2" customWidth="1"/>
    <col min="2564" max="2564" width="9.85546875" style="2" customWidth="1"/>
    <col min="2565" max="2816" width="13.140625" style="2"/>
    <col min="2817" max="2817" width="56.42578125" style="2" customWidth="1"/>
    <col min="2818" max="2818" width="14.42578125" style="2" customWidth="1"/>
    <col min="2819" max="2819" width="11.7109375" style="2" customWidth="1"/>
    <col min="2820" max="2820" width="9.85546875" style="2" customWidth="1"/>
    <col min="2821" max="3072" width="13.140625" style="2"/>
    <col min="3073" max="3073" width="56.42578125" style="2" customWidth="1"/>
    <col min="3074" max="3074" width="14.42578125" style="2" customWidth="1"/>
    <col min="3075" max="3075" width="11.7109375" style="2" customWidth="1"/>
    <col min="3076" max="3076" width="9.85546875" style="2" customWidth="1"/>
    <col min="3077" max="3328" width="13.140625" style="2"/>
    <col min="3329" max="3329" width="56.42578125" style="2" customWidth="1"/>
    <col min="3330" max="3330" width="14.42578125" style="2" customWidth="1"/>
    <col min="3331" max="3331" width="11.7109375" style="2" customWidth="1"/>
    <col min="3332" max="3332" width="9.85546875" style="2" customWidth="1"/>
    <col min="3333" max="3584" width="13.140625" style="2"/>
    <col min="3585" max="3585" width="56.42578125" style="2" customWidth="1"/>
    <col min="3586" max="3586" width="14.42578125" style="2" customWidth="1"/>
    <col min="3587" max="3587" width="11.7109375" style="2" customWidth="1"/>
    <col min="3588" max="3588" width="9.85546875" style="2" customWidth="1"/>
    <col min="3589" max="3840" width="13.140625" style="2"/>
    <col min="3841" max="3841" width="56.42578125" style="2" customWidth="1"/>
    <col min="3842" max="3842" width="14.42578125" style="2" customWidth="1"/>
    <col min="3843" max="3843" width="11.7109375" style="2" customWidth="1"/>
    <col min="3844" max="3844" width="9.85546875" style="2" customWidth="1"/>
    <col min="3845" max="4096" width="13.140625" style="2"/>
    <col min="4097" max="4097" width="56.42578125" style="2" customWidth="1"/>
    <col min="4098" max="4098" width="14.42578125" style="2" customWidth="1"/>
    <col min="4099" max="4099" width="11.7109375" style="2" customWidth="1"/>
    <col min="4100" max="4100" width="9.85546875" style="2" customWidth="1"/>
    <col min="4101" max="4352" width="13.140625" style="2"/>
    <col min="4353" max="4353" width="56.42578125" style="2" customWidth="1"/>
    <col min="4354" max="4354" width="14.42578125" style="2" customWidth="1"/>
    <col min="4355" max="4355" width="11.7109375" style="2" customWidth="1"/>
    <col min="4356" max="4356" width="9.85546875" style="2" customWidth="1"/>
    <col min="4357" max="4608" width="13.140625" style="2"/>
    <col min="4609" max="4609" width="56.42578125" style="2" customWidth="1"/>
    <col min="4610" max="4610" width="14.42578125" style="2" customWidth="1"/>
    <col min="4611" max="4611" width="11.7109375" style="2" customWidth="1"/>
    <col min="4612" max="4612" width="9.85546875" style="2" customWidth="1"/>
    <col min="4613" max="4864" width="13.140625" style="2"/>
    <col min="4865" max="4865" width="56.42578125" style="2" customWidth="1"/>
    <col min="4866" max="4866" width="14.42578125" style="2" customWidth="1"/>
    <col min="4867" max="4867" width="11.7109375" style="2" customWidth="1"/>
    <col min="4868" max="4868" width="9.85546875" style="2" customWidth="1"/>
    <col min="4869" max="5120" width="13.140625" style="2"/>
    <col min="5121" max="5121" width="56.42578125" style="2" customWidth="1"/>
    <col min="5122" max="5122" width="14.42578125" style="2" customWidth="1"/>
    <col min="5123" max="5123" width="11.7109375" style="2" customWidth="1"/>
    <col min="5124" max="5124" width="9.85546875" style="2" customWidth="1"/>
    <col min="5125" max="5376" width="13.140625" style="2"/>
    <col min="5377" max="5377" width="56.42578125" style="2" customWidth="1"/>
    <col min="5378" max="5378" width="14.42578125" style="2" customWidth="1"/>
    <col min="5379" max="5379" width="11.7109375" style="2" customWidth="1"/>
    <col min="5380" max="5380" width="9.85546875" style="2" customWidth="1"/>
    <col min="5381" max="5632" width="13.140625" style="2"/>
    <col min="5633" max="5633" width="56.42578125" style="2" customWidth="1"/>
    <col min="5634" max="5634" width="14.42578125" style="2" customWidth="1"/>
    <col min="5635" max="5635" width="11.7109375" style="2" customWidth="1"/>
    <col min="5636" max="5636" width="9.85546875" style="2" customWidth="1"/>
    <col min="5637" max="5888" width="13.140625" style="2"/>
    <col min="5889" max="5889" width="56.42578125" style="2" customWidth="1"/>
    <col min="5890" max="5890" width="14.42578125" style="2" customWidth="1"/>
    <col min="5891" max="5891" width="11.7109375" style="2" customWidth="1"/>
    <col min="5892" max="5892" width="9.85546875" style="2" customWidth="1"/>
    <col min="5893" max="6144" width="13.140625" style="2"/>
    <col min="6145" max="6145" width="56.42578125" style="2" customWidth="1"/>
    <col min="6146" max="6146" width="14.42578125" style="2" customWidth="1"/>
    <col min="6147" max="6147" width="11.7109375" style="2" customWidth="1"/>
    <col min="6148" max="6148" width="9.85546875" style="2" customWidth="1"/>
    <col min="6149" max="6400" width="13.140625" style="2"/>
    <col min="6401" max="6401" width="56.42578125" style="2" customWidth="1"/>
    <col min="6402" max="6402" width="14.42578125" style="2" customWidth="1"/>
    <col min="6403" max="6403" width="11.7109375" style="2" customWidth="1"/>
    <col min="6404" max="6404" width="9.85546875" style="2" customWidth="1"/>
    <col min="6405" max="6656" width="13.140625" style="2"/>
    <col min="6657" max="6657" width="56.42578125" style="2" customWidth="1"/>
    <col min="6658" max="6658" width="14.42578125" style="2" customWidth="1"/>
    <col min="6659" max="6659" width="11.7109375" style="2" customWidth="1"/>
    <col min="6660" max="6660" width="9.85546875" style="2" customWidth="1"/>
    <col min="6661" max="6912" width="13.140625" style="2"/>
    <col min="6913" max="6913" width="56.42578125" style="2" customWidth="1"/>
    <col min="6914" max="6914" width="14.42578125" style="2" customWidth="1"/>
    <col min="6915" max="6915" width="11.7109375" style="2" customWidth="1"/>
    <col min="6916" max="6916" width="9.85546875" style="2" customWidth="1"/>
    <col min="6917" max="7168" width="13.140625" style="2"/>
    <col min="7169" max="7169" width="56.42578125" style="2" customWidth="1"/>
    <col min="7170" max="7170" width="14.42578125" style="2" customWidth="1"/>
    <col min="7171" max="7171" width="11.7109375" style="2" customWidth="1"/>
    <col min="7172" max="7172" width="9.85546875" style="2" customWidth="1"/>
    <col min="7173" max="7424" width="13.140625" style="2"/>
    <col min="7425" max="7425" width="56.42578125" style="2" customWidth="1"/>
    <col min="7426" max="7426" width="14.42578125" style="2" customWidth="1"/>
    <col min="7427" max="7427" width="11.7109375" style="2" customWidth="1"/>
    <col min="7428" max="7428" width="9.85546875" style="2" customWidth="1"/>
    <col min="7429" max="7680" width="13.140625" style="2"/>
    <col min="7681" max="7681" width="56.42578125" style="2" customWidth="1"/>
    <col min="7682" max="7682" width="14.42578125" style="2" customWidth="1"/>
    <col min="7683" max="7683" width="11.7109375" style="2" customWidth="1"/>
    <col min="7684" max="7684" width="9.85546875" style="2" customWidth="1"/>
    <col min="7685" max="7936" width="13.140625" style="2"/>
    <col min="7937" max="7937" width="56.42578125" style="2" customWidth="1"/>
    <col min="7938" max="7938" width="14.42578125" style="2" customWidth="1"/>
    <col min="7939" max="7939" width="11.7109375" style="2" customWidth="1"/>
    <col min="7940" max="7940" width="9.85546875" style="2" customWidth="1"/>
    <col min="7941" max="8192" width="13.140625" style="2"/>
    <col min="8193" max="8193" width="56.42578125" style="2" customWidth="1"/>
    <col min="8194" max="8194" width="14.42578125" style="2" customWidth="1"/>
    <col min="8195" max="8195" width="11.7109375" style="2" customWidth="1"/>
    <col min="8196" max="8196" width="9.85546875" style="2" customWidth="1"/>
    <col min="8197" max="8448" width="13.140625" style="2"/>
    <col min="8449" max="8449" width="56.42578125" style="2" customWidth="1"/>
    <col min="8450" max="8450" width="14.42578125" style="2" customWidth="1"/>
    <col min="8451" max="8451" width="11.7109375" style="2" customWidth="1"/>
    <col min="8452" max="8452" width="9.85546875" style="2" customWidth="1"/>
    <col min="8453" max="8704" width="13.140625" style="2"/>
    <col min="8705" max="8705" width="56.42578125" style="2" customWidth="1"/>
    <col min="8706" max="8706" width="14.42578125" style="2" customWidth="1"/>
    <col min="8707" max="8707" width="11.7109375" style="2" customWidth="1"/>
    <col min="8708" max="8708" width="9.85546875" style="2" customWidth="1"/>
    <col min="8709" max="8960" width="13.140625" style="2"/>
    <col min="8961" max="8961" width="56.42578125" style="2" customWidth="1"/>
    <col min="8962" max="8962" width="14.42578125" style="2" customWidth="1"/>
    <col min="8963" max="8963" width="11.7109375" style="2" customWidth="1"/>
    <col min="8964" max="8964" width="9.85546875" style="2" customWidth="1"/>
    <col min="8965" max="9216" width="13.140625" style="2"/>
    <col min="9217" max="9217" width="56.42578125" style="2" customWidth="1"/>
    <col min="9218" max="9218" width="14.42578125" style="2" customWidth="1"/>
    <col min="9219" max="9219" width="11.7109375" style="2" customWidth="1"/>
    <col min="9220" max="9220" width="9.85546875" style="2" customWidth="1"/>
    <col min="9221" max="9472" width="13.140625" style="2"/>
    <col min="9473" max="9473" width="56.42578125" style="2" customWidth="1"/>
    <col min="9474" max="9474" width="14.42578125" style="2" customWidth="1"/>
    <col min="9475" max="9475" width="11.7109375" style="2" customWidth="1"/>
    <col min="9476" max="9476" width="9.85546875" style="2" customWidth="1"/>
    <col min="9477" max="9728" width="13.140625" style="2"/>
    <col min="9729" max="9729" width="56.42578125" style="2" customWidth="1"/>
    <col min="9730" max="9730" width="14.42578125" style="2" customWidth="1"/>
    <col min="9731" max="9731" width="11.7109375" style="2" customWidth="1"/>
    <col min="9732" max="9732" width="9.85546875" style="2" customWidth="1"/>
    <col min="9733" max="9984" width="13.140625" style="2"/>
    <col min="9985" max="9985" width="56.42578125" style="2" customWidth="1"/>
    <col min="9986" max="9986" width="14.42578125" style="2" customWidth="1"/>
    <col min="9987" max="9987" width="11.7109375" style="2" customWidth="1"/>
    <col min="9988" max="9988" width="9.85546875" style="2" customWidth="1"/>
    <col min="9989" max="10240" width="13.140625" style="2"/>
    <col min="10241" max="10241" width="56.42578125" style="2" customWidth="1"/>
    <col min="10242" max="10242" width="14.42578125" style="2" customWidth="1"/>
    <col min="10243" max="10243" width="11.7109375" style="2" customWidth="1"/>
    <col min="10244" max="10244" width="9.85546875" style="2" customWidth="1"/>
    <col min="10245" max="10496" width="13.140625" style="2"/>
    <col min="10497" max="10497" width="56.42578125" style="2" customWidth="1"/>
    <col min="10498" max="10498" width="14.42578125" style="2" customWidth="1"/>
    <col min="10499" max="10499" width="11.7109375" style="2" customWidth="1"/>
    <col min="10500" max="10500" width="9.85546875" style="2" customWidth="1"/>
    <col min="10501" max="10752" width="13.140625" style="2"/>
    <col min="10753" max="10753" width="56.42578125" style="2" customWidth="1"/>
    <col min="10754" max="10754" width="14.42578125" style="2" customWidth="1"/>
    <col min="10755" max="10755" width="11.7109375" style="2" customWidth="1"/>
    <col min="10756" max="10756" width="9.85546875" style="2" customWidth="1"/>
    <col min="10757" max="11008" width="13.140625" style="2"/>
    <col min="11009" max="11009" width="56.42578125" style="2" customWidth="1"/>
    <col min="11010" max="11010" width="14.42578125" style="2" customWidth="1"/>
    <col min="11011" max="11011" width="11.7109375" style="2" customWidth="1"/>
    <col min="11012" max="11012" width="9.85546875" style="2" customWidth="1"/>
    <col min="11013" max="11264" width="13.140625" style="2"/>
    <col min="11265" max="11265" width="56.42578125" style="2" customWidth="1"/>
    <col min="11266" max="11266" width="14.42578125" style="2" customWidth="1"/>
    <col min="11267" max="11267" width="11.7109375" style="2" customWidth="1"/>
    <col min="11268" max="11268" width="9.85546875" style="2" customWidth="1"/>
    <col min="11269" max="11520" width="13.140625" style="2"/>
    <col min="11521" max="11521" width="56.42578125" style="2" customWidth="1"/>
    <col min="11522" max="11522" width="14.42578125" style="2" customWidth="1"/>
    <col min="11523" max="11523" width="11.7109375" style="2" customWidth="1"/>
    <col min="11524" max="11524" width="9.85546875" style="2" customWidth="1"/>
    <col min="11525" max="11776" width="13.140625" style="2"/>
    <col min="11777" max="11777" width="56.42578125" style="2" customWidth="1"/>
    <col min="11778" max="11778" width="14.42578125" style="2" customWidth="1"/>
    <col min="11779" max="11779" width="11.7109375" style="2" customWidth="1"/>
    <col min="11780" max="11780" width="9.85546875" style="2" customWidth="1"/>
    <col min="11781" max="12032" width="13.140625" style="2"/>
    <col min="12033" max="12033" width="56.42578125" style="2" customWidth="1"/>
    <col min="12034" max="12034" width="14.42578125" style="2" customWidth="1"/>
    <col min="12035" max="12035" width="11.7109375" style="2" customWidth="1"/>
    <col min="12036" max="12036" width="9.85546875" style="2" customWidth="1"/>
    <col min="12037" max="12288" width="13.140625" style="2"/>
    <col min="12289" max="12289" width="56.42578125" style="2" customWidth="1"/>
    <col min="12290" max="12290" width="14.42578125" style="2" customWidth="1"/>
    <col min="12291" max="12291" width="11.7109375" style="2" customWidth="1"/>
    <col min="12292" max="12292" width="9.85546875" style="2" customWidth="1"/>
    <col min="12293" max="12544" width="13.140625" style="2"/>
    <col min="12545" max="12545" width="56.42578125" style="2" customWidth="1"/>
    <col min="12546" max="12546" width="14.42578125" style="2" customWidth="1"/>
    <col min="12547" max="12547" width="11.7109375" style="2" customWidth="1"/>
    <col min="12548" max="12548" width="9.85546875" style="2" customWidth="1"/>
    <col min="12549" max="12800" width="13.140625" style="2"/>
    <col min="12801" max="12801" width="56.42578125" style="2" customWidth="1"/>
    <col min="12802" max="12802" width="14.42578125" style="2" customWidth="1"/>
    <col min="12803" max="12803" width="11.7109375" style="2" customWidth="1"/>
    <col min="12804" max="12804" width="9.85546875" style="2" customWidth="1"/>
    <col min="12805" max="13056" width="13.140625" style="2"/>
    <col min="13057" max="13057" width="56.42578125" style="2" customWidth="1"/>
    <col min="13058" max="13058" width="14.42578125" style="2" customWidth="1"/>
    <col min="13059" max="13059" width="11.7109375" style="2" customWidth="1"/>
    <col min="13060" max="13060" width="9.85546875" style="2" customWidth="1"/>
    <col min="13061" max="13312" width="13.140625" style="2"/>
    <col min="13313" max="13313" width="56.42578125" style="2" customWidth="1"/>
    <col min="13314" max="13314" width="14.42578125" style="2" customWidth="1"/>
    <col min="13315" max="13315" width="11.7109375" style="2" customWidth="1"/>
    <col min="13316" max="13316" width="9.85546875" style="2" customWidth="1"/>
    <col min="13317" max="13568" width="13.140625" style="2"/>
    <col min="13569" max="13569" width="56.42578125" style="2" customWidth="1"/>
    <col min="13570" max="13570" width="14.42578125" style="2" customWidth="1"/>
    <col min="13571" max="13571" width="11.7109375" style="2" customWidth="1"/>
    <col min="13572" max="13572" width="9.85546875" style="2" customWidth="1"/>
    <col min="13573" max="13824" width="13.140625" style="2"/>
    <col min="13825" max="13825" width="56.42578125" style="2" customWidth="1"/>
    <col min="13826" max="13826" width="14.42578125" style="2" customWidth="1"/>
    <col min="13827" max="13827" width="11.7109375" style="2" customWidth="1"/>
    <col min="13828" max="13828" width="9.85546875" style="2" customWidth="1"/>
    <col min="13829" max="14080" width="13.140625" style="2"/>
    <col min="14081" max="14081" width="56.42578125" style="2" customWidth="1"/>
    <col min="14082" max="14082" width="14.42578125" style="2" customWidth="1"/>
    <col min="14083" max="14083" width="11.7109375" style="2" customWidth="1"/>
    <col min="14084" max="14084" width="9.85546875" style="2" customWidth="1"/>
    <col min="14085" max="14336" width="13.140625" style="2"/>
    <col min="14337" max="14337" width="56.42578125" style="2" customWidth="1"/>
    <col min="14338" max="14338" width="14.42578125" style="2" customWidth="1"/>
    <col min="14339" max="14339" width="11.7109375" style="2" customWidth="1"/>
    <col min="14340" max="14340" width="9.85546875" style="2" customWidth="1"/>
    <col min="14341" max="14592" width="13.140625" style="2"/>
    <col min="14593" max="14593" width="56.42578125" style="2" customWidth="1"/>
    <col min="14594" max="14594" width="14.42578125" style="2" customWidth="1"/>
    <col min="14595" max="14595" width="11.7109375" style="2" customWidth="1"/>
    <col min="14596" max="14596" width="9.85546875" style="2" customWidth="1"/>
    <col min="14597" max="14848" width="13.140625" style="2"/>
    <col min="14849" max="14849" width="56.42578125" style="2" customWidth="1"/>
    <col min="14850" max="14850" width="14.42578125" style="2" customWidth="1"/>
    <col min="14851" max="14851" width="11.7109375" style="2" customWidth="1"/>
    <col min="14852" max="14852" width="9.85546875" style="2" customWidth="1"/>
    <col min="14853" max="15104" width="13.140625" style="2"/>
    <col min="15105" max="15105" width="56.42578125" style="2" customWidth="1"/>
    <col min="15106" max="15106" width="14.42578125" style="2" customWidth="1"/>
    <col min="15107" max="15107" width="11.7109375" style="2" customWidth="1"/>
    <col min="15108" max="15108" width="9.85546875" style="2" customWidth="1"/>
    <col min="15109" max="15360" width="13.140625" style="2"/>
    <col min="15361" max="15361" width="56.42578125" style="2" customWidth="1"/>
    <col min="15362" max="15362" width="14.42578125" style="2" customWidth="1"/>
    <col min="15363" max="15363" width="11.7109375" style="2" customWidth="1"/>
    <col min="15364" max="15364" width="9.85546875" style="2" customWidth="1"/>
    <col min="15365" max="15616" width="13.140625" style="2"/>
    <col min="15617" max="15617" width="56.42578125" style="2" customWidth="1"/>
    <col min="15618" max="15618" width="14.42578125" style="2" customWidth="1"/>
    <col min="15619" max="15619" width="11.7109375" style="2" customWidth="1"/>
    <col min="15620" max="15620" width="9.85546875" style="2" customWidth="1"/>
    <col min="15621" max="15872" width="13.140625" style="2"/>
    <col min="15873" max="15873" width="56.42578125" style="2" customWidth="1"/>
    <col min="15874" max="15874" width="14.42578125" style="2" customWidth="1"/>
    <col min="15875" max="15875" width="11.7109375" style="2" customWidth="1"/>
    <col min="15876" max="15876" width="9.85546875" style="2" customWidth="1"/>
    <col min="15877" max="16128" width="13.140625" style="2"/>
    <col min="16129" max="16129" width="56.42578125" style="2" customWidth="1"/>
    <col min="16130" max="16130" width="14.42578125" style="2" customWidth="1"/>
    <col min="16131" max="16131" width="11.7109375" style="2" customWidth="1"/>
    <col min="16132" max="16132" width="9.85546875" style="2" customWidth="1"/>
    <col min="16133" max="16384" width="13.140625" style="2"/>
  </cols>
  <sheetData>
    <row r="1" spans="1:4">
      <c r="A1" s="108" t="str">
        <f>[23]Custeio!A1</f>
        <v>CUSTO DE PRODUÇÃO ESTIMADO - SOCIOBIODIVERSIDADE</v>
      </c>
      <c r="B1" s="1"/>
      <c r="C1" s="1"/>
      <c r="D1" s="1"/>
    </row>
    <row r="2" spans="1:4">
      <c r="A2" s="108" t="str">
        <f>[23]Custeio!A2</f>
        <v>AÇAI NATIVO -4º ANO-Produção-EXTRATIVISMO</v>
      </c>
      <c r="B2" s="1"/>
      <c r="C2" s="1"/>
      <c r="D2" s="1"/>
    </row>
    <row r="3" spans="1:4">
      <c r="A3" s="108" t="str">
        <f>[23]Custeio!A3</f>
        <v>SAFRA DE 2014</v>
      </c>
      <c r="B3" s="1"/>
      <c r="C3" s="1"/>
      <c r="D3" s="1"/>
    </row>
    <row r="4" spans="1:4">
      <c r="A4" s="108" t="str">
        <f>[23]Custeio!A4</f>
        <v>LOCAL:  Codajás - AM</v>
      </c>
      <c r="B4" s="1"/>
      <c r="C4" s="1"/>
      <c r="D4" s="1"/>
    </row>
    <row r="5" spans="1:4" ht="13.5" thickBot="1">
      <c r="A5" s="3" t="s">
        <v>3</v>
      </c>
      <c r="B5" s="109">
        <f>Produtividade_Media</f>
        <v>1500</v>
      </c>
      <c r="C5" s="110" t="s">
        <v>198</v>
      </c>
    </row>
    <row r="6" spans="1:4">
      <c r="A6" s="6"/>
      <c r="B6" s="111" t="s">
        <v>5</v>
      </c>
      <c r="C6" s="8" t="str">
        <f>[23]Entrada!B11</f>
        <v>JAN/2014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tr">
        <f>[23]Entrada!$B$6</f>
        <v>R$/Safra</v>
      </c>
      <c r="C8" s="115" t="str">
        <f>[23]Entrada!$B$5</f>
        <v>R$/1 kg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f>SUM([23]Custeio!H19:H24,[23]Custeio!H67)</f>
        <v>1316</v>
      </c>
      <c r="C10" s="117">
        <f>SUM([23]Custeio!I19:I24,[23]Custeio!I67)</f>
        <v>0.88</v>
      </c>
      <c r="D10" s="13">
        <f>B10/$B$46</f>
        <v>0.77025732162221872</v>
      </c>
    </row>
    <row r="11" spans="1:4">
      <c r="A11" s="110" t="s">
        <v>304</v>
      </c>
      <c r="B11" s="117">
        <f>SUM([23]Custeio!H25,[23]Custeio!H30,[23]Custeio!H63,[23]Custeio!H72)</f>
        <v>0</v>
      </c>
      <c r="C11" s="117">
        <f>SUM([23]Custeio!I25,[23]Custeio!I30,[23]Custeio!I63,[23]Custeio!I72)</f>
        <v>0</v>
      </c>
      <c r="D11" s="13">
        <f>B11/$B$46</f>
        <v>0</v>
      </c>
    </row>
    <row r="12" spans="1:4">
      <c r="A12" s="110" t="s">
        <v>305</v>
      </c>
      <c r="B12" s="117">
        <f>SUM([23]Custeio!H73,[23]Custeio!H68)</f>
        <v>73.47</v>
      </c>
      <c r="C12" s="117">
        <f>SUM([23]Custeio!I73,[23]Custeio!I68)</f>
        <v>0.05</v>
      </c>
      <c r="D12" s="13">
        <f>B12/$B$46</f>
        <v>4.3002131777799699E-2</v>
      </c>
    </row>
    <row r="13" spans="1:4" s="118" customFormat="1">
      <c r="A13" s="110" t="s">
        <v>308</v>
      </c>
      <c r="B13" s="117">
        <f>(B33*50%)*[23]Preços!C87</f>
        <v>0.54931948180647294</v>
      </c>
      <c r="C13" s="117">
        <f>ROUND((B13/Produtividade_Media*Saca),2)</f>
        <v>0</v>
      </c>
      <c r="D13" s="13">
        <f>B13/$B$46</f>
        <v>3.215177452668381E-4</v>
      </c>
    </row>
    <row r="14" spans="1:4">
      <c r="A14" s="119" t="s">
        <v>205</v>
      </c>
      <c r="B14" s="120">
        <f>SUM(B10:B13)</f>
        <v>1390.0193194818064</v>
      </c>
      <c r="C14" s="120">
        <f>SUM(C10:C13)</f>
        <v>0.93</v>
      </c>
      <c r="D14" s="16">
        <f>SUM(D10:D13)</f>
        <v>0.81358097114528516</v>
      </c>
    </row>
    <row r="15" spans="1:4">
      <c r="A15" s="121" t="s">
        <v>206</v>
      </c>
    </row>
    <row r="16" spans="1:4">
      <c r="A16" s="122" t="s">
        <v>20</v>
      </c>
      <c r="B16" s="117">
        <f>[23]Custeio!H76</f>
        <v>0</v>
      </c>
      <c r="C16" s="117">
        <f>[23]Custeio!I76</f>
        <v>0</v>
      </c>
      <c r="D16" s="13">
        <f t="shared" ref="D16:D23" si="0">B16/$B$46</f>
        <v>0</v>
      </c>
    </row>
    <row r="17" spans="1:4">
      <c r="A17" s="122" t="s">
        <v>21</v>
      </c>
      <c r="B17" s="117">
        <f>[23]Custeio!H77</f>
        <v>0</v>
      </c>
      <c r="C17" s="117">
        <f>[23]Custeio!I77</f>
        <v>0</v>
      </c>
      <c r="D17" s="13">
        <f t="shared" si="0"/>
        <v>0</v>
      </c>
    </row>
    <row r="18" spans="1:4">
      <c r="A18" s="122" t="s">
        <v>61</v>
      </c>
      <c r="B18" s="117">
        <f>[23]Custeio!H78</f>
        <v>255</v>
      </c>
      <c r="C18" s="117">
        <f>[23]Custeio!I78</f>
        <v>0.17</v>
      </c>
      <c r="D18" s="13">
        <f t="shared" si="0"/>
        <v>0.14925198861220804</v>
      </c>
    </row>
    <row r="19" spans="1:4">
      <c r="A19" s="122" t="s">
        <v>62</v>
      </c>
      <c r="B19" s="117">
        <f>[23]Custeio!H79</f>
        <v>0</v>
      </c>
      <c r="C19" s="117">
        <f>[23]Custeio!I79</f>
        <v>0</v>
      </c>
      <c r="D19" s="13">
        <f t="shared" si="0"/>
        <v>0</v>
      </c>
    </row>
    <row r="20" spans="1:4">
      <c r="A20" s="122" t="s">
        <v>63</v>
      </c>
      <c r="B20" s="117">
        <f>[23]Custeio!H80</f>
        <v>0</v>
      </c>
      <c r="C20" s="117">
        <f>[23]Custeio!I80</f>
        <v>0</v>
      </c>
      <c r="D20" s="13">
        <f t="shared" si="0"/>
        <v>0</v>
      </c>
    </row>
    <row r="21" spans="1:4">
      <c r="A21" s="122" t="s">
        <v>64</v>
      </c>
      <c r="B21" s="117">
        <f>[23]Custeio!H81</f>
        <v>0</v>
      </c>
      <c r="C21" s="117">
        <f>[23]Custeio!I81</f>
        <v>0</v>
      </c>
      <c r="D21" s="13">
        <f t="shared" si="0"/>
        <v>0</v>
      </c>
    </row>
    <row r="22" spans="1:4">
      <c r="A22" s="122" t="s">
        <v>65</v>
      </c>
      <c r="B22" s="117">
        <f>[23]Custeio!H82</f>
        <v>0</v>
      </c>
      <c r="C22" s="117">
        <f>[23]Custeio!I82</f>
        <v>0</v>
      </c>
      <c r="D22" s="13">
        <f t="shared" si="0"/>
        <v>0</v>
      </c>
    </row>
    <row r="23" spans="1:4">
      <c r="A23" s="122" t="s">
        <v>66</v>
      </c>
      <c r="B23" s="117">
        <f>[23]Custeio!H83</f>
        <v>0</v>
      </c>
      <c r="C23" s="117">
        <f>[23]Custeio!I83</f>
        <v>0</v>
      </c>
      <c r="D23" s="13">
        <f t="shared" si="0"/>
        <v>0</v>
      </c>
    </row>
    <row r="24" spans="1:4">
      <c r="A24" s="123" t="s">
        <v>207</v>
      </c>
      <c r="B24" s="124">
        <f>SUM(B16:B23)</f>
        <v>255</v>
      </c>
      <c r="C24" s="134">
        <f>SUM(C16:C23)</f>
        <v>0.17</v>
      </c>
      <c r="D24" s="18">
        <f>SUM(D16:D23)</f>
        <v>0.14925198861220804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f>[23]Custeio!H84</f>
        <v>41.589980313062497</v>
      </c>
      <c r="C26" s="117">
        <f>[23]Custeio!I84</f>
        <v>0.03</v>
      </c>
      <c r="D26" s="13">
        <f>B26/$B$46</f>
        <v>2.4342695168890822E-2</v>
      </c>
    </row>
    <row r="27" spans="1:4" s="118" customFormat="1">
      <c r="A27" s="110" t="s">
        <v>32</v>
      </c>
      <c r="B27" s="117">
        <f>SUM(B26:B26)</f>
        <v>41.589980313062497</v>
      </c>
      <c r="C27" s="117">
        <f>SUM(C26:C26)</f>
        <v>0.03</v>
      </c>
      <c r="D27" s="13">
        <f>B27/$B$46</f>
        <v>2.4342695168890822E-2</v>
      </c>
    </row>
    <row r="28" spans="1:4" s="125" customFormat="1">
      <c r="A28" s="119" t="s">
        <v>33</v>
      </c>
      <c r="B28" s="120">
        <f>SUM(B14,B24,B27)</f>
        <v>1686.609299794869</v>
      </c>
      <c r="C28" s="120">
        <f>SUM(C14,C24,C27)</f>
        <v>1.1300000000000001</v>
      </c>
      <c r="D28" s="16">
        <f>SUM(D14,D24,D27)</f>
        <v>0.98717565492638404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f>[23]Deprec_Seguro_Juro!J14+[23]Custeio!H15</f>
        <v>0</v>
      </c>
      <c r="C30" s="117">
        <f>ROUND((B30/Produtividade_Media*Saca),2)</f>
        <v>0</v>
      </c>
      <c r="D30" s="13">
        <f>B30/$B$46</f>
        <v>0</v>
      </c>
    </row>
    <row r="31" spans="1:4" s="118" customFormat="1">
      <c r="A31" s="110" t="s">
        <v>36</v>
      </c>
      <c r="B31" s="117">
        <f>[23]Deprec_Seguro_Juro!J49</f>
        <v>0</v>
      </c>
      <c r="C31" s="117">
        <f>ROUND((B31/Produtividade_Media*Saca),2)</f>
        <v>0</v>
      </c>
      <c r="D31" s="13">
        <f>B31/$B$46</f>
        <v>0</v>
      </c>
    </row>
    <row r="32" spans="1:4" s="118" customFormat="1">
      <c r="A32" s="122" t="s">
        <v>37</v>
      </c>
      <c r="B32" s="117">
        <f>[23]Deprec_Seguro_Juro!J29</f>
        <v>0</v>
      </c>
      <c r="C32" s="117">
        <f>ROUND((B32/Produtividade_Media*Saca),2)</f>
        <v>0</v>
      </c>
      <c r="D32" s="13">
        <f>B32/$B$46</f>
        <v>0</v>
      </c>
    </row>
    <row r="33" spans="1:244" s="118" customFormat="1">
      <c r="A33" s="122" t="s">
        <v>208</v>
      </c>
      <c r="B33" s="117">
        <f>[23]Consolidado!C19</f>
        <v>18.310649393549099</v>
      </c>
      <c r="C33" s="117">
        <f>ROUND((B33/Produtividade_Media*Saca),2)</f>
        <v>0.01</v>
      </c>
      <c r="D33" s="13">
        <f>B33/$B$46</f>
        <v>1.0717258175561271E-2</v>
      </c>
    </row>
    <row r="34" spans="1:244" s="118" customFormat="1">
      <c r="A34" s="123" t="s">
        <v>39</v>
      </c>
      <c r="B34" s="124">
        <f>SUM(B30:B33)</f>
        <v>18.310649393549099</v>
      </c>
      <c r="C34" s="124">
        <f>SUM(C30:C33)</f>
        <v>0.01</v>
      </c>
      <c r="D34" s="18">
        <f>SUM(D30:D33)</f>
        <v>1.0717258175561271E-2</v>
      </c>
      <c r="E34" s="127"/>
      <c r="F34" s="126"/>
      <c r="G34" s="126"/>
      <c r="H34" s="20"/>
      <c r="I34" s="127"/>
      <c r="J34" s="126"/>
      <c r="K34" s="126"/>
      <c r="L34" s="20"/>
      <c r="M34" s="127"/>
      <c r="N34" s="126"/>
      <c r="O34" s="126"/>
      <c r="P34" s="20"/>
      <c r="Q34" s="127"/>
      <c r="R34" s="126"/>
      <c r="S34" s="126"/>
      <c r="T34" s="20"/>
      <c r="U34" s="127"/>
      <c r="V34" s="126"/>
      <c r="W34" s="126"/>
      <c r="X34" s="20"/>
      <c r="Y34" s="127"/>
      <c r="Z34" s="126"/>
      <c r="AA34" s="126"/>
      <c r="AB34" s="20"/>
      <c r="AC34" s="127"/>
      <c r="AD34" s="126"/>
      <c r="AE34" s="126"/>
      <c r="AF34" s="20"/>
      <c r="AG34" s="127"/>
      <c r="AH34" s="126"/>
      <c r="AI34" s="126"/>
      <c r="AJ34" s="20"/>
      <c r="AK34" s="127"/>
      <c r="AL34" s="126"/>
      <c r="AM34" s="126"/>
      <c r="AN34" s="20"/>
      <c r="AO34" s="127"/>
      <c r="AP34" s="126"/>
      <c r="AQ34" s="126"/>
      <c r="AR34" s="20"/>
      <c r="AS34" s="127"/>
      <c r="AT34" s="126"/>
      <c r="AU34" s="126"/>
      <c r="AV34" s="20"/>
      <c r="AW34" s="127"/>
      <c r="AX34" s="126"/>
      <c r="AY34" s="126"/>
      <c r="AZ34" s="20"/>
      <c r="BA34" s="127"/>
      <c r="BB34" s="126"/>
      <c r="BC34" s="126"/>
      <c r="BD34" s="20"/>
      <c r="BE34" s="127"/>
      <c r="BF34" s="126"/>
      <c r="BG34" s="126"/>
      <c r="BH34" s="20"/>
      <c r="BI34" s="127"/>
      <c r="BJ34" s="126"/>
      <c r="BK34" s="126"/>
      <c r="BL34" s="20"/>
      <c r="BM34" s="127"/>
      <c r="BN34" s="126"/>
      <c r="BO34" s="126"/>
      <c r="BP34" s="20"/>
      <c r="BQ34" s="127"/>
      <c r="BR34" s="126"/>
      <c r="BS34" s="126"/>
      <c r="BT34" s="20"/>
      <c r="BU34" s="127"/>
      <c r="BV34" s="126"/>
      <c r="BW34" s="126"/>
      <c r="BX34" s="20"/>
      <c r="BY34" s="127"/>
      <c r="BZ34" s="126"/>
      <c r="CA34" s="126"/>
      <c r="CB34" s="20"/>
      <c r="CC34" s="127"/>
      <c r="CD34" s="126"/>
      <c r="CE34" s="126"/>
      <c r="CF34" s="20"/>
      <c r="CG34" s="127"/>
      <c r="CH34" s="126"/>
      <c r="CI34" s="126"/>
      <c r="CJ34" s="20"/>
      <c r="CK34" s="127"/>
      <c r="CL34" s="126"/>
      <c r="CM34" s="126"/>
      <c r="CN34" s="20"/>
      <c r="CO34" s="127"/>
      <c r="CP34" s="126"/>
      <c r="CQ34" s="126"/>
      <c r="CR34" s="20"/>
      <c r="CS34" s="127"/>
      <c r="CT34" s="126"/>
      <c r="CU34" s="126"/>
      <c r="CV34" s="20"/>
      <c r="CW34" s="127"/>
      <c r="CX34" s="126"/>
      <c r="CY34" s="126"/>
      <c r="CZ34" s="20"/>
      <c r="DA34" s="127"/>
      <c r="DB34" s="126"/>
      <c r="DC34" s="126"/>
      <c r="DD34" s="20"/>
      <c r="DE34" s="127"/>
      <c r="DF34" s="126"/>
      <c r="DG34" s="126"/>
      <c r="DH34" s="20"/>
      <c r="DI34" s="127"/>
      <c r="DJ34" s="126"/>
      <c r="DK34" s="126"/>
      <c r="DL34" s="20"/>
      <c r="DM34" s="127"/>
      <c r="DN34" s="126"/>
      <c r="DO34" s="126"/>
      <c r="DP34" s="20"/>
      <c r="DQ34" s="127"/>
      <c r="DR34" s="126"/>
      <c r="DS34" s="126"/>
      <c r="DT34" s="20"/>
      <c r="DU34" s="127"/>
      <c r="DV34" s="126"/>
      <c r="DW34" s="126"/>
      <c r="DX34" s="20"/>
      <c r="DY34" s="127"/>
      <c r="DZ34" s="126"/>
      <c r="EA34" s="126"/>
      <c r="EB34" s="20"/>
      <c r="EC34" s="127"/>
      <c r="ED34" s="126"/>
      <c r="EE34" s="126"/>
      <c r="EF34" s="20"/>
      <c r="EG34" s="127"/>
      <c r="EH34" s="126"/>
      <c r="EI34" s="126"/>
      <c r="EJ34" s="20"/>
      <c r="EK34" s="127"/>
      <c r="EL34" s="126"/>
      <c r="EM34" s="126"/>
      <c r="EN34" s="20"/>
      <c r="EO34" s="127"/>
      <c r="EP34" s="126"/>
      <c r="EQ34" s="126"/>
      <c r="ER34" s="20"/>
      <c r="ES34" s="127"/>
      <c r="ET34" s="126"/>
      <c r="EU34" s="126"/>
      <c r="EV34" s="20"/>
      <c r="EW34" s="127"/>
      <c r="EX34" s="126"/>
      <c r="EY34" s="126"/>
      <c r="EZ34" s="20"/>
      <c r="FA34" s="127"/>
      <c r="FB34" s="126"/>
      <c r="FC34" s="126"/>
      <c r="FD34" s="20"/>
      <c r="FE34" s="127"/>
      <c r="FF34" s="126"/>
      <c r="FG34" s="126"/>
      <c r="FH34" s="20"/>
      <c r="FI34" s="127"/>
      <c r="FJ34" s="126"/>
      <c r="FK34" s="126"/>
      <c r="FL34" s="20"/>
      <c r="FM34" s="127"/>
      <c r="FN34" s="126"/>
      <c r="FO34" s="126"/>
      <c r="FP34" s="20"/>
      <c r="FQ34" s="127"/>
      <c r="FR34" s="126"/>
      <c r="FS34" s="126"/>
      <c r="FT34" s="20"/>
      <c r="FU34" s="127"/>
      <c r="FV34" s="126"/>
      <c r="FW34" s="126"/>
      <c r="FX34" s="20"/>
      <c r="FY34" s="127"/>
      <c r="FZ34" s="126"/>
      <c r="GA34" s="126"/>
      <c r="GB34" s="20"/>
      <c r="GC34" s="127"/>
      <c r="GD34" s="126"/>
      <c r="GE34" s="126"/>
      <c r="GF34" s="20"/>
      <c r="GG34" s="127"/>
      <c r="GH34" s="126"/>
      <c r="GI34" s="126"/>
      <c r="GJ34" s="20"/>
      <c r="GK34" s="127"/>
      <c r="GL34" s="126"/>
      <c r="GM34" s="126"/>
      <c r="GN34" s="20"/>
      <c r="GO34" s="127"/>
      <c r="GP34" s="126"/>
      <c r="GQ34" s="126"/>
      <c r="GR34" s="20"/>
      <c r="GS34" s="127"/>
      <c r="GT34" s="126"/>
      <c r="GU34" s="126"/>
      <c r="GV34" s="20"/>
      <c r="GW34" s="127"/>
      <c r="GX34" s="126"/>
      <c r="GY34" s="126"/>
      <c r="GZ34" s="20"/>
      <c r="HA34" s="127"/>
      <c r="HB34" s="126"/>
      <c r="HC34" s="126"/>
      <c r="HD34" s="20"/>
      <c r="HE34" s="127"/>
      <c r="HF34" s="126"/>
      <c r="HG34" s="126"/>
      <c r="HH34" s="20"/>
      <c r="HI34" s="127"/>
      <c r="HJ34" s="126"/>
      <c r="HK34" s="126"/>
      <c r="HL34" s="20"/>
      <c r="HM34" s="127"/>
      <c r="HN34" s="126"/>
      <c r="HO34" s="126"/>
      <c r="HP34" s="20"/>
      <c r="HQ34" s="127"/>
      <c r="HR34" s="126"/>
      <c r="HS34" s="126"/>
      <c r="HT34" s="20"/>
      <c r="HU34" s="127"/>
      <c r="HV34" s="126"/>
      <c r="HW34" s="126"/>
      <c r="HX34" s="20"/>
      <c r="HY34" s="127"/>
      <c r="HZ34" s="126"/>
      <c r="IA34" s="126"/>
      <c r="IB34" s="20"/>
      <c r="IC34" s="127"/>
      <c r="ID34" s="126"/>
      <c r="IE34" s="126"/>
      <c r="IF34" s="20"/>
      <c r="IG34" s="127"/>
      <c r="IH34" s="126"/>
      <c r="II34" s="126"/>
      <c r="IJ34" s="20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f>[23]Manutenção!F39+[23]Deprec_Seguro_Juro!M14+[23]Deprec_Seguro_Juro!M49</f>
        <v>0</v>
      </c>
      <c r="C36" s="117">
        <f>ROUND((B36/Produtividade_Media*Saca),2)</f>
        <v>0</v>
      </c>
      <c r="D36" s="13">
        <f>B36/$B$46</f>
        <v>0</v>
      </c>
    </row>
    <row r="37" spans="1:244" s="118" customFormat="1">
      <c r="A37" s="122" t="s">
        <v>42</v>
      </c>
      <c r="B37" s="117">
        <f>ROUND((B11*[23]Entrada!$B$26),2)</f>
        <v>0</v>
      </c>
      <c r="C37" s="117">
        <f>ROUND((B37/Produtividade_Media*Saca),2)</f>
        <v>0</v>
      </c>
      <c r="D37" s="13">
        <f>B37/$B$46</f>
        <v>0</v>
      </c>
    </row>
    <row r="38" spans="1:244" s="118" customFormat="1">
      <c r="A38" s="122" t="s">
        <v>43</v>
      </c>
      <c r="B38" s="117">
        <f>SUM([23]Deprec_Seguro_Juro!K14,[23]Deprec_Seguro_Juro!K50)</f>
        <v>0</v>
      </c>
      <c r="C38" s="117">
        <f>ROUND((B38/Produtividade_Media*Saca),2)</f>
        <v>0</v>
      </c>
      <c r="D38" s="13">
        <f>B38/$B$46</f>
        <v>0</v>
      </c>
    </row>
    <row r="39" spans="1:244" s="118" customFormat="1">
      <c r="A39" s="123" t="s">
        <v>44</v>
      </c>
      <c r="B39" s="124">
        <f>SUM(B36:B38)</f>
        <v>0</v>
      </c>
      <c r="C39" s="124">
        <f>SUM(C36:C38)</f>
        <v>0</v>
      </c>
      <c r="D39" s="18">
        <f>SUM(D36:D38)</f>
        <v>0</v>
      </c>
      <c r="E39" s="127"/>
      <c r="F39" s="126"/>
      <c r="G39" s="126"/>
      <c r="H39" s="20"/>
      <c r="I39" s="127"/>
      <c r="J39" s="126"/>
      <c r="K39" s="126"/>
      <c r="L39" s="20"/>
      <c r="M39" s="127"/>
      <c r="N39" s="126"/>
      <c r="O39" s="126"/>
      <c r="P39" s="20"/>
      <c r="Q39" s="127"/>
      <c r="R39" s="126"/>
      <c r="S39" s="126"/>
      <c r="T39" s="20"/>
      <c r="U39" s="127"/>
      <c r="V39" s="126"/>
      <c r="W39" s="126"/>
      <c r="X39" s="20"/>
      <c r="Y39" s="127"/>
      <c r="Z39" s="126"/>
      <c r="AA39" s="126"/>
      <c r="AB39" s="20"/>
      <c r="AC39" s="127"/>
      <c r="AD39" s="126"/>
      <c r="AE39" s="126"/>
      <c r="AF39" s="20"/>
      <c r="AG39" s="127"/>
      <c r="AH39" s="126"/>
      <c r="AI39" s="126"/>
      <c r="AJ39" s="20"/>
      <c r="AK39" s="127"/>
      <c r="AL39" s="126"/>
      <c r="AM39" s="126"/>
      <c r="AN39" s="20"/>
      <c r="AO39" s="127"/>
      <c r="AP39" s="126"/>
      <c r="AQ39" s="126"/>
      <c r="AR39" s="20"/>
      <c r="AS39" s="127"/>
      <c r="AT39" s="126"/>
      <c r="AU39" s="126"/>
      <c r="AV39" s="20"/>
      <c r="AW39" s="127"/>
      <c r="AX39" s="126"/>
      <c r="AY39" s="126"/>
      <c r="AZ39" s="20"/>
      <c r="BA39" s="127"/>
      <c r="BB39" s="126"/>
      <c r="BC39" s="126"/>
      <c r="BD39" s="20"/>
      <c r="BE39" s="127"/>
      <c r="BF39" s="126"/>
      <c r="BG39" s="126"/>
      <c r="BH39" s="20"/>
      <c r="BI39" s="127"/>
      <c r="BJ39" s="126"/>
      <c r="BK39" s="126"/>
      <c r="BL39" s="20"/>
      <c r="BM39" s="127"/>
      <c r="BN39" s="126"/>
      <c r="BO39" s="126"/>
      <c r="BP39" s="20"/>
      <c r="BQ39" s="127"/>
      <c r="BR39" s="126"/>
      <c r="BS39" s="126"/>
      <c r="BT39" s="20"/>
      <c r="BU39" s="127"/>
      <c r="BV39" s="126"/>
      <c r="BW39" s="126"/>
      <c r="BX39" s="20"/>
      <c r="BY39" s="127"/>
      <c r="BZ39" s="126"/>
      <c r="CA39" s="126"/>
      <c r="CB39" s="20"/>
      <c r="CC39" s="127"/>
      <c r="CD39" s="126"/>
      <c r="CE39" s="126"/>
      <c r="CF39" s="20"/>
      <c r="CG39" s="127"/>
      <c r="CH39" s="126"/>
      <c r="CI39" s="126"/>
      <c r="CJ39" s="20"/>
      <c r="CK39" s="127"/>
      <c r="CL39" s="126"/>
      <c r="CM39" s="126"/>
      <c r="CN39" s="20"/>
      <c r="CO39" s="127"/>
      <c r="CP39" s="126"/>
      <c r="CQ39" s="126"/>
      <c r="CR39" s="20"/>
      <c r="CS39" s="127"/>
      <c r="CT39" s="126"/>
      <c r="CU39" s="126"/>
      <c r="CV39" s="20"/>
      <c r="CW39" s="127"/>
      <c r="CX39" s="126"/>
      <c r="CY39" s="126"/>
      <c r="CZ39" s="20"/>
      <c r="DA39" s="127"/>
      <c r="DB39" s="126"/>
      <c r="DC39" s="126"/>
      <c r="DD39" s="20"/>
      <c r="DE39" s="127"/>
      <c r="DF39" s="126"/>
      <c r="DG39" s="126"/>
      <c r="DH39" s="20"/>
      <c r="DI39" s="127"/>
      <c r="DJ39" s="126"/>
      <c r="DK39" s="126"/>
      <c r="DL39" s="20"/>
      <c r="DM39" s="127"/>
      <c r="DN39" s="126"/>
      <c r="DO39" s="126"/>
      <c r="DP39" s="20"/>
      <c r="DQ39" s="127"/>
      <c r="DR39" s="126"/>
      <c r="DS39" s="126"/>
      <c r="DT39" s="20"/>
      <c r="DU39" s="127"/>
      <c r="DV39" s="126"/>
      <c r="DW39" s="126"/>
      <c r="DX39" s="20"/>
      <c r="DY39" s="127"/>
      <c r="DZ39" s="126"/>
      <c r="EA39" s="126"/>
      <c r="EB39" s="20"/>
      <c r="EC39" s="127"/>
      <c r="ED39" s="126"/>
      <c r="EE39" s="126"/>
      <c r="EF39" s="20"/>
      <c r="EG39" s="127"/>
      <c r="EH39" s="126"/>
      <c r="EI39" s="126"/>
      <c r="EJ39" s="20"/>
      <c r="EK39" s="127"/>
      <c r="EL39" s="126"/>
      <c r="EM39" s="126"/>
      <c r="EN39" s="20"/>
      <c r="EO39" s="127"/>
      <c r="EP39" s="126"/>
      <c r="EQ39" s="126"/>
      <c r="ER39" s="20"/>
      <c r="ES39" s="127"/>
      <c r="ET39" s="126"/>
      <c r="EU39" s="126"/>
      <c r="EV39" s="20"/>
      <c r="EW39" s="127"/>
      <c r="EX39" s="126"/>
      <c r="EY39" s="126"/>
      <c r="EZ39" s="20"/>
      <c r="FA39" s="127"/>
      <c r="FB39" s="126"/>
      <c r="FC39" s="126"/>
      <c r="FD39" s="20"/>
      <c r="FE39" s="127"/>
      <c r="FF39" s="126"/>
      <c r="FG39" s="126"/>
      <c r="FH39" s="20"/>
      <c r="FI39" s="127"/>
      <c r="FJ39" s="126"/>
      <c r="FK39" s="126"/>
      <c r="FL39" s="20"/>
      <c r="FM39" s="127"/>
      <c r="FN39" s="126"/>
      <c r="FO39" s="126"/>
      <c r="FP39" s="20"/>
      <c r="FQ39" s="127"/>
      <c r="FR39" s="126"/>
      <c r="FS39" s="126"/>
      <c r="FT39" s="20"/>
      <c r="FU39" s="127"/>
      <c r="FV39" s="126"/>
      <c r="FW39" s="126"/>
      <c r="FX39" s="20"/>
      <c r="FY39" s="127"/>
      <c r="FZ39" s="126"/>
      <c r="GA39" s="126"/>
      <c r="GB39" s="20"/>
      <c r="GC39" s="127"/>
      <c r="GD39" s="126"/>
      <c r="GE39" s="126"/>
      <c r="GF39" s="20"/>
      <c r="GG39" s="127"/>
      <c r="GH39" s="126"/>
      <c r="GI39" s="126"/>
      <c r="GJ39" s="20"/>
      <c r="GK39" s="127"/>
      <c r="GL39" s="126"/>
      <c r="GM39" s="126"/>
      <c r="GN39" s="20"/>
      <c r="GO39" s="127"/>
      <c r="GP39" s="126"/>
      <c r="GQ39" s="126"/>
      <c r="GR39" s="20"/>
      <c r="GS39" s="127"/>
      <c r="GT39" s="126"/>
      <c r="GU39" s="126"/>
      <c r="GV39" s="20"/>
      <c r="GW39" s="127"/>
      <c r="GX39" s="126"/>
      <c r="GY39" s="126"/>
      <c r="GZ39" s="20"/>
      <c r="HA39" s="127"/>
      <c r="HB39" s="126"/>
      <c r="HC39" s="126"/>
      <c r="HD39" s="20"/>
      <c r="HE39" s="127"/>
      <c r="HF39" s="126"/>
      <c r="HG39" s="126"/>
      <c r="HH39" s="20"/>
      <c r="HI39" s="127"/>
      <c r="HJ39" s="126"/>
      <c r="HK39" s="126"/>
      <c r="HL39" s="20"/>
      <c r="HM39" s="127"/>
      <c r="HN39" s="126"/>
      <c r="HO39" s="126"/>
      <c r="HP39" s="20"/>
      <c r="HQ39" s="127"/>
      <c r="HR39" s="126"/>
      <c r="HS39" s="126"/>
      <c r="HT39" s="20"/>
      <c r="HU39" s="127"/>
      <c r="HV39" s="126"/>
      <c r="HW39" s="126"/>
      <c r="HX39" s="20"/>
      <c r="HY39" s="127"/>
      <c r="HZ39" s="126"/>
      <c r="IA39" s="126"/>
      <c r="IB39" s="20"/>
      <c r="IC39" s="127"/>
      <c r="ID39" s="126"/>
      <c r="IE39" s="126"/>
      <c r="IF39" s="20"/>
      <c r="IG39" s="127"/>
      <c r="IH39" s="126"/>
      <c r="II39" s="126"/>
      <c r="IJ39" s="20"/>
    </row>
    <row r="40" spans="1:244" s="118" customFormat="1">
      <c r="A40" s="128" t="s">
        <v>45</v>
      </c>
      <c r="B40" s="129">
        <f>SUM(B34,B39)</f>
        <v>18.310649393549099</v>
      </c>
      <c r="C40" s="129">
        <f>SUM(C34,C39)</f>
        <v>0.01</v>
      </c>
      <c r="D40" s="21">
        <f>SUM(D34,D39)</f>
        <v>1.0717258175561271E-2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f>SUM(B28,B40)</f>
        <v>1704.9199491884181</v>
      </c>
      <c r="C41" s="120">
        <f>SUM(C28,C40)</f>
        <v>1.1400000000000001</v>
      </c>
      <c r="D41" s="16">
        <f>SUM(D28,D40)</f>
        <v>0.99789291310194528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f>SUM([23]Deprec_Seguro_Juro!L14,[23]Deprec_Seguro_Juro!L50)</f>
        <v>0</v>
      </c>
      <c r="C43" s="117">
        <f>ROUND((B43/Produtividade_Media*Saca),2)</f>
        <v>0</v>
      </c>
      <c r="D43" s="13">
        <f>B43/$B$46</f>
        <v>0</v>
      </c>
    </row>
    <row r="44" spans="1:244" s="118" customFormat="1">
      <c r="A44" s="110" t="s">
        <v>210</v>
      </c>
      <c r="B44" s="117">
        <f>ROUND(([23]Preços!G87*50%*Preço_da_terra),2)</f>
        <v>3.6</v>
      </c>
      <c r="C44" s="117">
        <f>ROUND((B44/Produtividade_Media*Saca),2)</f>
        <v>0</v>
      </c>
      <c r="D44" s="13">
        <f>B44/$B$46</f>
        <v>2.1070868980547016E-3</v>
      </c>
    </row>
    <row r="45" spans="1:244" s="118" customFormat="1">
      <c r="A45" s="123" t="s">
        <v>211</v>
      </c>
      <c r="B45" s="124">
        <f>SUM(B43:B44)</f>
        <v>3.6</v>
      </c>
      <c r="C45" s="124">
        <f>SUM(C43:C44)</f>
        <v>0</v>
      </c>
      <c r="D45" s="18">
        <f>SUM(D43:D44)</f>
        <v>2.1070868980547016E-3</v>
      </c>
      <c r="E45" s="127"/>
      <c r="F45" s="126"/>
      <c r="G45" s="126"/>
      <c r="H45" s="20"/>
      <c r="I45" s="127"/>
      <c r="J45" s="126"/>
      <c r="K45" s="126"/>
      <c r="L45" s="20"/>
      <c r="M45" s="127"/>
      <c r="N45" s="126"/>
      <c r="O45" s="126"/>
      <c r="P45" s="20"/>
      <c r="Q45" s="127"/>
      <c r="R45" s="126"/>
      <c r="S45" s="126"/>
      <c r="T45" s="20"/>
      <c r="U45" s="127"/>
      <c r="V45" s="126"/>
      <c r="W45" s="126"/>
      <c r="X45" s="20"/>
      <c r="Y45" s="127"/>
      <c r="Z45" s="126"/>
      <c r="AA45" s="126"/>
      <c r="AB45" s="20"/>
      <c r="AC45" s="127"/>
      <c r="AD45" s="126"/>
      <c r="AE45" s="126"/>
      <c r="AF45" s="20"/>
      <c r="AG45" s="127"/>
      <c r="AH45" s="126"/>
      <c r="AI45" s="126"/>
      <c r="AJ45" s="20"/>
      <c r="AK45" s="127"/>
      <c r="AL45" s="126"/>
      <c r="AM45" s="126"/>
      <c r="AN45" s="20"/>
      <c r="AO45" s="127"/>
      <c r="AP45" s="126"/>
      <c r="AQ45" s="126"/>
      <c r="AR45" s="20"/>
      <c r="AS45" s="127"/>
      <c r="AT45" s="126"/>
      <c r="AU45" s="126"/>
      <c r="AV45" s="20"/>
      <c r="AW45" s="127"/>
      <c r="AX45" s="126"/>
      <c r="AY45" s="126"/>
      <c r="AZ45" s="20"/>
      <c r="BA45" s="127"/>
      <c r="BB45" s="126"/>
      <c r="BC45" s="126"/>
      <c r="BD45" s="20"/>
      <c r="BE45" s="127"/>
      <c r="BF45" s="126"/>
      <c r="BG45" s="126"/>
      <c r="BH45" s="20"/>
      <c r="BI45" s="127"/>
      <c r="BJ45" s="126"/>
      <c r="BK45" s="126"/>
      <c r="BL45" s="20"/>
      <c r="BM45" s="127"/>
      <c r="BN45" s="126"/>
      <c r="BO45" s="126"/>
      <c r="BP45" s="20"/>
      <c r="BQ45" s="127"/>
      <c r="BR45" s="126"/>
      <c r="BS45" s="126"/>
      <c r="BT45" s="20"/>
      <c r="BU45" s="127"/>
      <c r="BV45" s="126"/>
      <c r="BW45" s="126"/>
      <c r="BX45" s="20"/>
      <c r="BY45" s="127"/>
      <c r="BZ45" s="126"/>
      <c r="CA45" s="126"/>
      <c r="CB45" s="20"/>
      <c r="CC45" s="127"/>
      <c r="CD45" s="126"/>
      <c r="CE45" s="126"/>
      <c r="CF45" s="20"/>
      <c r="CG45" s="127"/>
      <c r="CH45" s="126"/>
      <c r="CI45" s="126"/>
      <c r="CJ45" s="20"/>
      <c r="CK45" s="127"/>
      <c r="CL45" s="126"/>
      <c r="CM45" s="126"/>
      <c r="CN45" s="20"/>
      <c r="CO45" s="127"/>
      <c r="CP45" s="126"/>
      <c r="CQ45" s="126"/>
      <c r="CR45" s="20"/>
      <c r="CS45" s="127"/>
      <c r="CT45" s="126"/>
      <c r="CU45" s="126"/>
      <c r="CV45" s="20"/>
      <c r="CW45" s="127"/>
      <c r="CX45" s="126"/>
      <c r="CY45" s="126"/>
      <c r="CZ45" s="20"/>
      <c r="DA45" s="127"/>
      <c r="DB45" s="126"/>
      <c r="DC45" s="126"/>
      <c r="DD45" s="20"/>
      <c r="DE45" s="127"/>
      <c r="DF45" s="126"/>
      <c r="DG45" s="126"/>
      <c r="DH45" s="20"/>
      <c r="DI45" s="127"/>
      <c r="DJ45" s="126"/>
      <c r="DK45" s="126"/>
      <c r="DL45" s="20"/>
      <c r="DM45" s="127"/>
      <c r="DN45" s="126"/>
      <c r="DO45" s="126"/>
      <c r="DP45" s="20"/>
      <c r="DQ45" s="127"/>
      <c r="DR45" s="126"/>
      <c r="DS45" s="126"/>
      <c r="DT45" s="20"/>
      <c r="DU45" s="127"/>
      <c r="DV45" s="126"/>
      <c r="DW45" s="126"/>
      <c r="DX45" s="20"/>
      <c r="DY45" s="127"/>
      <c r="DZ45" s="126"/>
      <c r="EA45" s="126"/>
      <c r="EB45" s="20"/>
      <c r="EC45" s="127"/>
      <c r="ED45" s="126"/>
      <c r="EE45" s="126"/>
      <c r="EF45" s="20"/>
      <c r="EG45" s="127"/>
      <c r="EH45" s="126"/>
      <c r="EI45" s="126"/>
      <c r="EJ45" s="20"/>
      <c r="EK45" s="127"/>
      <c r="EL45" s="126"/>
      <c r="EM45" s="126"/>
      <c r="EN45" s="20"/>
      <c r="EO45" s="127"/>
      <c r="EP45" s="126"/>
      <c r="EQ45" s="126"/>
      <c r="ER45" s="20"/>
      <c r="ES45" s="127"/>
      <c r="ET45" s="126"/>
      <c r="EU45" s="126"/>
      <c r="EV45" s="20"/>
      <c r="EW45" s="127"/>
      <c r="EX45" s="126"/>
      <c r="EY45" s="126"/>
      <c r="EZ45" s="20"/>
      <c r="FA45" s="127"/>
      <c r="FB45" s="126"/>
      <c r="FC45" s="126"/>
      <c r="FD45" s="20"/>
      <c r="FE45" s="127"/>
      <c r="FF45" s="126"/>
      <c r="FG45" s="126"/>
      <c r="FH45" s="20"/>
      <c r="FI45" s="127"/>
      <c r="FJ45" s="126"/>
      <c r="FK45" s="126"/>
      <c r="FL45" s="20"/>
      <c r="FM45" s="127"/>
      <c r="FN45" s="126"/>
      <c r="FO45" s="126"/>
      <c r="FP45" s="20"/>
      <c r="FQ45" s="127"/>
      <c r="FR45" s="126"/>
      <c r="FS45" s="126"/>
      <c r="FT45" s="20"/>
      <c r="FU45" s="127"/>
      <c r="FV45" s="126"/>
      <c r="FW45" s="126"/>
      <c r="FX45" s="20"/>
      <c r="FY45" s="127"/>
      <c r="FZ45" s="126"/>
      <c r="GA45" s="126"/>
      <c r="GB45" s="20"/>
      <c r="GC45" s="127"/>
      <c r="GD45" s="126"/>
      <c r="GE45" s="126"/>
      <c r="GF45" s="20"/>
      <c r="GG45" s="127"/>
      <c r="GH45" s="126"/>
      <c r="GI45" s="126"/>
      <c r="GJ45" s="20"/>
      <c r="GK45" s="127"/>
      <c r="GL45" s="126"/>
      <c r="GM45" s="126"/>
      <c r="GN45" s="20"/>
      <c r="GO45" s="127"/>
      <c r="GP45" s="126"/>
      <c r="GQ45" s="126"/>
      <c r="GR45" s="20"/>
      <c r="GS45" s="127"/>
      <c r="GT45" s="126"/>
      <c r="GU45" s="126"/>
      <c r="GV45" s="20"/>
      <c r="GW45" s="127"/>
      <c r="GX45" s="126"/>
      <c r="GY45" s="126"/>
      <c r="GZ45" s="20"/>
      <c r="HA45" s="127"/>
      <c r="HB45" s="126"/>
      <c r="HC45" s="126"/>
      <c r="HD45" s="20"/>
      <c r="HE45" s="127"/>
      <c r="HF45" s="126"/>
      <c r="HG45" s="126"/>
      <c r="HH45" s="20"/>
      <c r="HI45" s="127"/>
      <c r="HJ45" s="126"/>
      <c r="HK45" s="126"/>
      <c r="HL45" s="20"/>
      <c r="HM45" s="127"/>
      <c r="HN45" s="126"/>
      <c r="HO45" s="126"/>
      <c r="HP45" s="20"/>
      <c r="HQ45" s="127"/>
      <c r="HR45" s="126"/>
      <c r="HS45" s="126"/>
      <c r="HT45" s="20"/>
      <c r="HU45" s="127"/>
      <c r="HV45" s="126"/>
      <c r="HW45" s="126"/>
      <c r="HX45" s="20"/>
      <c r="HY45" s="127"/>
      <c r="HZ45" s="126"/>
      <c r="IA45" s="126"/>
      <c r="IB45" s="20"/>
      <c r="IC45" s="127"/>
      <c r="ID45" s="126"/>
      <c r="IE45" s="126"/>
      <c r="IF45" s="20"/>
      <c r="IG45" s="127"/>
      <c r="IH45" s="126"/>
      <c r="II45" s="126"/>
      <c r="IJ45" s="20"/>
    </row>
    <row r="46" spans="1:244" s="19" customFormat="1" ht="13.5" thickBot="1">
      <c r="A46" s="130" t="s">
        <v>194</v>
      </c>
      <c r="B46" s="131">
        <f>SUM(B41,B45)</f>
        <v>1708.519949188418</v>
      </c>
      <c r="C46" s="131">
        <f>SUM(C41,C45)</f>
        <v>1.1400000000000001</v>
      </c>
      <c r="D46" s="31">
        <f>SUM(D41,D45)</f>
        <v>1</v>
      </c>
    </row>
    <row r="47" spans="1:244">
      <c r="A47" s="133" t="str">
        <f>[23]Custeio!A88</f>
        <v>Elaboração: CONAB/DIPAI/SUINF/GECUP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47"/>
  <sheetViews>
    <sheetView showGridLines="0" zoomScaleNormal="100" workbookViewId="0"/>
  </sheetViews>
  <sheetFormatPr defaultColWidth="13.140625" defaultRowHeight="12.75"/>
  <cols>
    <col min="1" max="1" width="56.42578125" style="2" customWidth="1"/>
    <col min="2" max="2" width="14.42578125" style="2" customWidth="1"/>
    <col min="3" max="3" width="11.7109375" style="2" customWidth="1"/>
    <col min="4" max="4" width="9.85546875" style="2" customWidth="1"/>
    <col min="5" max="256" width="13.140625" style="2"/>
    <col min="257" max="257" width="56.42578125" style="2" customWidth="1"/>
    <col min="258" max="258" width="14.42578125" style="2" customWidth="1"/>
    <col min="259" max="259" width="11.7109375" style="2" customWidth="1"/>
    <col min="260" max="260" width="9.85546875" style="2" customWidth="1"/>
    <col min="261" max="512" width="13.140625" style="2"/>
    <col min="513" max="513" width="56.42578125" style="2" customWidth="1"/>
    <col min="514" max="514" width="14.42578125" style="2" customWidth="1"/>
    <col min="515" max="515" width="11.7109375" style="2" customWidth="1"/>
    <col min="516" max="516" width="9.85546875" style="2" customWidth="1"/>
    <col min="517" max="768" width="13.140625" style="2"/>
    <col min="769" max="769" width="56.42578125" style="2" customWidth="1"/>
    <col min="770" max="770" width="14.42578125" style="2" customWidth="1"/>
    <col min="771" max="771" width="11.7109375" style="2" customWidth="1"/>
    <col min="772" max="772" width="9.85546875" style="2" customWidth="1"/>
    <col min="773" max="1024" width="13.140625" style="2"/>
    <col min="1025" max="1025" width="56.42578125" style="2" customWidth="1"/>
    <col min="1026" max="1026" width="14.42578125" style="2" customWidth="1"/>
    <col min="1027" max="1027" width="11.7109375" style="2" customWidth="1"/>
    <col min="1028" max="1028" width="9.85546875" style="2" customWidth="1"/>
    <col min="1029" max="1280" width="13.140625" style="2"/>
    <col min="1281" max="1281" width="56.42578125" style="2" customWidth="1"/>
    <col min="1282" max="1282" width="14.42578125" style="2" customWidth="1"/>
    <col min="1283" max="1283" width="11.7109375" style="2" customWidth="1"/>
    <col min="1284" max="1284" width="9.85546875" style="2" customWidth="1"/>
    <col min="1285" max="1536" width="13.140625" style="2"/>
    <col min="1537" max="1537" width="56.42578125" style="2" customWidth="1"/>
    <col min="1538" max="1538" width="14.42578125" style="2" customWidth="1"/>
    <col min="1539" max="1539" width="11.7109375" style="2" customWidth="1"/>
    <col min="1540" max="1540" width="9.85546875" style="2" customWidth="1"/>
    <col min="1541" max="1792" width="13.140625" style="2"/>
    <col min="1793" max="1793" width="56.42578125" style="2" customWidth="1"/>
    <col min="1794" max="1794" width="14.42578125" style="2" customWidth="1"/>
    <col min="1795" max="1795" width="11.7109375" style="2" customWidth="1"/>
    <col min="1796" max="1796" width="9.85546875" style="2" customWidth="1"/>
    <col min="1797" max="2048" width="13.140625" style="2"/>
    <col min="2049" max="2049" width="56.42578125" style="2" customWidth="1"/>
    <col min="2050" max="2050" width="14.42578125" style="2" customWidth="1"/>
    <col min="2051" max="2051" width="11.7109375" style="2" customWidth="1"/>
    <col min="2052" max="2052" width="9.85546875" style="2" customWidth="1"/>
    <col min="2053" max="2304" width="13.140625" style="2"/>
    <col min="2305" max="2305" width="56.42578125" style="2" customWidth="1"/>
    <col min="2306" max="2306" width="14.42578125" style="2" customWidth="1"/>
    <col min="2307" max="2307" width="11.7109375" style="2" customWidth="1"/>
    <col min="2308" max="2308" width="9.85546875" style="2" customWidth="1"/>
    <col min="2309" max="2560" width="13.140625" style="2"/>
    <col min="2561" max="2561" width="56.42578125" style="2" customWidth="1"/>
    <col min="2562" max="2562" width="14.42578125" style="2" customWidth="1"/>
    <col min="2563" max="2563" width="11.7109375" style="2" customWidth="1"/>
    <col min="2564" max="2564" width="9.85546875" style="2" customWidth="1"/>
    <col min="2565" max="2816" width="13.140625" style="2"/>
    <col min="2817" max="2817" width="56.42578125" style="2" customWidth="1"/>
    <col min="2818" max="2818" width="14.42578125" style="2" customWidth="1"/>
    <col min="2819" max="2819" width="11.7109375" style="2" customWidth="1"/>
    <col min="2820" max="2820" width="9.85546875" style="2" customWidth="1"/>
    <col min="2821" max="3072" width="13.140625" style="2"/>
    <col min="3073" max="3073" width="56.42578125" style="2" customWidth="1"/>
    <col min="3074" max="3074" width="14.42578125" style="2" customWidth="1"/>
    <col min="3075" max="3075" width="11.7109375" style="2" customWidth="1"/>
    <col min="3076" max="3076" width="9.85546875" style="2" customWidth="1"/>
    <col min="3077" max="3328" width="13.140625" style="2"/>
    <col min="3329" max="3329" width="56.42578125" style="2" customWidth="1"/>
    <col min="3330" max="3330" width="14.42578125" style="2" customWidth="1"/>
    <col min="3331" max="3331" width="11.7109375" style="2" customWidth="1"/>
    <col min="3332" max="3332" width="9.85546875" style="2" customWidth="1"/>
    <col min="3333" max="3584" width="13.140625" style="2"/>
    <col min="3585" max="3585" width="56.42578125" style="2" customWidth="1"/>
    <col min="3586" max="3586" width="14.42578125" style="2" customWidth="1"/>
    <col min="3587" max="3587" width="11.7109375" style="2" customWidth="1"/>
    <col min="3588" max="3588" width="9.85546875" style="2" customWidth="1"/>
    <col min="3589" max="3840" width="13.140625" style="2"/>
    <col min="3841" max="3841" width="56.42578125" style="2" customWidth="1"/>
    <col min="3842" max="3842" width="14.42578125" style="2" customWidth="1"/>
    <col min="3843" max="3843" width="11.7109375" style="2" customWidth="1"/>
    <col min="3844" max="3844" width="9.85546875" style="2" customWidth="1"/>
    <col min="3845" max="4096" width="13.140625" style="2"/>
    <col min="4097" max="4097" width="56.42578125" style="2" customWidth="1"/>
    <col min="4098" max="4098" width="14.42578125" style="2" customWidth="1"/>
    <col min="4099" max="4099" width="11.7109375" style="2" customWidth="1"/>
    <col min="4100" max="4100" width="9.85546875" style="2" customWidth="1"/>
    <col min="4101" max="4352" width="13.140625" style="2"/>
    <col min="4353" max="4353" width="56.42578125" style="2" customWidth="1"/>
    <col min="4354" max="4354" width="14.42578125" style="2" customWidth="1"/>
    <col min="4355" max="4355" width="11.7109375" style="2" customWidth="1"/>
    <col min="4356" max="4356" width="9.85546875" style="2" customWidth="1"/>
    <col min="4357" max="4608" width="13.140625" style="2"/>
    <col min="4609" max="4609" width="56.42578125" style="2" customWidth="1"/>
    <col min="4610" max="4610" width="14.42578125" style="2" customWidth="1"/>
    <col min="4611" max="4611" width="11.7109375" style="2" customWidth="1"/>
    <col min="4612" max="4612" width="9.85546875" style="2" customWidth="1"/>
    <col min="4613" max="4864" width="13.140625" style="2"/>
    <col min="4865" max="4865" width="56.42578125" style="2" customWidth="1"/>
    <col min="4866" max="4866" width="14.42578125" style="2" customWidth="1"/>
    <col min="4867" max="4867" width="11.7109375" style="2" customWidth="1"/>
    <col min="4868" max="4868" width="9.85546875" style="2" customWidth="1"/>
    <col min="4869" max="5120" width="13.140625" style="2"/>
    <col min="5121" max="5121" width="56.42578125" style="2" customWidth="1"/>
    <col min="5122" max="5122" width="14.42578125" style="2" customWidth="1"/>
    <col min="5123" max="5123" width="11.7109375" style="2" customWidth="1"/>
    <col min="5124" max="5124" width="9.85546875" style="2" customWidth="1"/>
    <col min="5125" max="5376" width="13.140625" style="2"/>
    <col min="5377" max="5377" width="56.42578125" style="2" customWidth="1"/>
    <col min="5378" max="5378" width="14.42578125" style="2" customWidth="1"/>
    <col min="5379" max="5379" width="11.7109375" style="2" customWidth="1"/>
    <col min="5380" max="5380" width="9.85546875" style="2" customWidth="1"/>
    <col min="5381" max="5632" width="13.140625" style="2"/>
    <col min="5633" max="5633" width="56.42578125" style="2" customWidth="1"/>
    <col min="5634" max="5634" width="14.42578125" style="2" customWidth="1"/>
    <col min="5635" max="5635" width="11.7109375" style="2" customWidth="1"/>
    <col min="5636" max="5636" width="9.85546875" style="2" customWidth="1"/>
    <col min="5637" max="5888" width="13.140625" style="2"/>
    <col min="5889" max="5889" width="56.42578125" style="2" customWidth="1"/>
    <col min="5890" max="5890" width="14.42578125" style="2" customWidth="1"/>
    <col min="5891" max="5891" width="11.7109375" style="2" customWidth="1"/>
    <col min="5892" max="5892" width="9.85546875" style="2" customWidth="1"/>
    <col min="5893" max="6144" width="13.140625" style="2"/>
    <col min="6145" max="6145" width="56.42578125" style="2" customWidth="1"/>
    <col min="6146" max="6146" width="14.42578125" style="2" customWidth="1"/>
    <col min="6147" max="6147" width="11.7109375" style="2" customWidth="1"/>
    <col min="6148" max="6148" width="9.85546875" style="2" customWidth="1"/>
    <col min="6149" max="6400" width="13.140625" style="2"/>
    <col min="6401" max="6401" width="56.42578125" style="2" customWidth="1"/>
    <col min="6402" max="6402" width="14.42578125" style="2" customWidth="1"/>
    <col min="6403" max="6403" width="11.7109375" style="2" customWidth="1"/>
    <col min="6404" max="6404" width="9.85546875" style="2" customWidth="1"/>
    <col min="6405" max="6656" width="13.140625" style="2"/>
    <col min="6657" max="6657" width="56.42578125" style="2" customWidth="1"/>
    <col min="6658" max="6658" width="14.42578125" style="2" customWidth="1"/>
    <col min="6659" max="6659" width="11.7109375" style="2" customWidth="1"/>
    <col min="6660" max="6660" width="9.85546875" style="2" customWidth="1"/>
    <col min="6661" max="6912" width="13.140625" style="2"/>
    <col min="6913" max="6913" width="56.42578125" style="2" customWidth="1"/>
    <col min="6914" max="6914" width="14.42578125" style="2" customWidth="1"/>
    <col min="6915" max="6915" width="11.7109375" style="2" customWidth="1"/>
    <col min="6916" max="6916" width="9.85546875" style="2" customWidth="1"/>
    <col min="6917" max="7168" width="13.140625" style="2"/>
    <col min="7169" max="7169" width="56.42578125" style="2" customWidth="1"/>
    <col min="7170" max="7170" width="14.42578125" style="2" customWidth="1"/>
    <col min="7171" max="7171" width="11.7109375" style="2" customWidth="1"/>
    <col min="7172" max="7172" width="9.85546875" style="2" customWidth="1"/>
    <col min="7173" max="7424" width="13.140625" style="2"/>
    <col min="7425" max="7425" width="56.42578125" style="2" customWidth="1"/>
    <col min="7426" max="7426" width="14.42578125" style="2" customWidth="1"/>
    <col min="7427" max="7427" width="11.7109375" style="2" customWidth="1"/>
    <col min="7428" max="7428" width="9.85546875" style="2" customWidth="1"/>
    <col min="7429" max="7680" width="13.140625" style="2"/>
    <col min="7681" max="7681" width="56.42578125" style="2" customWidth="1"/>
    <col min="7682" max="7682" width="14.42578125" style="2" customWidth="1"/>
    <col min="7683" max="7683" width="11.7109375" style="2" customWidth="1"/>
    <col min="7684" max="7684" width="9.85546875" style="2" customWidth="1"/>
    <col min="7685" max="7936" width="13.140625" style="2"/>
    <col min="7937" max="7937" width="56.42578125" style="2" customWidth="1"/>
    <col min="7938" max="7938" width="14.42578125" style="2" customWidth="1"/>
    <col min="7939" max="7939" width="11.7109375" style="2" customWidth="1"/>
    <col min="7940" max="7940" width="9.85546875" style="2" customWidth="1"/>
    <col min="7941" max="8192" width="13.140625" style="2"/>
    <col min="8193" max="8193" width="56.42578125" style="2" customWidth="1"/>
    <col min="8194" max="8194" width="14.42578125" style="2" customWidth="1"/>
    <col min="8195" max="8195" width="11.7109375" style="2" customWidth="1"/>
    <col min="8196" max="8196" width="9.85546875" style="2" customWidth="1"/>
    <col min="8197" max="8448" width="13.140625" style="2"/>
    <col min="8449" max="8449" width="56.42578125" style="2" customWidth="1"/>
    <col min="8450" max="8450" width="14.42578125" style="2" customWidth="1"/>
    <col min="8451" max="8451" width="11.7109375" style="2" customWidth="1"/>
    <col min="8452" max="8452" width="9.85546875" style="2" customWidth="1"/>
    <col min="8453" max="8704" width="13.140625" style="2"/>
    <col min="8705" max="8705" width="56.42578125" style="2" customWidth="1"/>
    <col min="8706" max="8706" width="14.42578125" style="2" customWidth="1"/>
    <col min="8707" max="8707" width="11.7109375" style="2" customWidth="1"/>
    <col min="8708" max="8708" width="9.85546875" style="2" customWidth="1"/>
    <col min="8709" max="8960" width="13.140625" style="2"/>
    <col min="8961" max="8961" width="56.42578125" style="2" customWidth="1"/>
    <col min="8962" max="8962" width="14.42578125" style="2" customWidth="1"/>
    <col min="8963" max="8963" width="11.7109375" style="2" customWidth="1"/>
    <col min="8964" max="8964" width="9.85546875" style="2" customWidth="1"/>
    <col min="8965" max="9216" width="13.140625" style="2"/>
    <col min="9217" max="9217" width="56.42578125" style="2" customWidth="1"/>
    <col min="9218" max="9218" width="14.42578125" style="2" customWidth="1"/>
    <col min="9219" max="9219" width="11.7109375" style="2" customWidth="1"/>
    <col min="9220" max="9220" width="9.85546875" style="2" customWidth="1"/>
    <col min="9221" max="9472" width="13.140625" style="2"/>
    <col min="9473" max="9473" width="56.42578125" style="2" customWidth="1"/>
    <col min="9474" max="9474" width="14.42578125" style="2" customWidth="1"/>
    <col min="9475" max="9475" width="11.7109375" style="2" customWidth="1"/>
    <col min="9476" max="9476" width="9.85546875" style="2" customWidth="1"/>
    <col min="9477" max="9728" width="13.140625" style="2"/>
    <col min="9729" max="9729" width="56.42578125" style="2" customWidth="1"/>
    <col min="9730" max="9730" width="14.42578125" style="2" customWidth="1"/>
    <col min="9731" max="9731" width="11.7109375" style="2" customWidth="1"/>
    <col min="9732" max="9732" width="9.85546875" style="2" customWidth="1"/>
    <col min="9733" max="9984" width="13.140625" style="2"/>
    <col min="9985" max="9985" width="56.42578125" style="2" customWidth="1"/>
    <col min="9986" max="9986" width="14.42578125" style="2" customWidth="1"/>
    <col min="9987" max="9987" width="11.7109375" style="2" customWidth="1"/>
    <col min="9988" max="9988" width="9.85546875" style="2" customWidth="1"/>
    <col min="9989" max="10240" width="13.140625" style="2"/>
    <col min="10241" max="10241" width="56.42578125" style="2" customWidth="1"/>
    <col min="10242" max="10242" width="14.42578125" style="2" customWidth="1"/>
    <col min="10243" max="10243" width="11.7109375" style="2" customWidth="1"/>
    <col min="10244" max="10244" width="9.85546875" style="2" customWidth="1"/>
    <col min="10245" max="10496" width="13.140625" style="2"/>
    <col min="10497" max="10497" width="56.42578125" style="2" customWidth="1"/>
    <col min="10498" max="10498" width="14.42578125" style="2" customWidth="1"/>
    <col min="10499" max="10499" width="11.7109375" style="2" customWidth="1"/>
    <col min="10500" max="10500" width="9.85546875" style="2" customWidth="1"/>
    <col min="10501" max="10752" width="13.140625" style="2"/>
    <col min="10753" max="10753" width="56.42578125" style="2" customWidth="1"/>
    <col min="10754" max="10754" width="14.42578125" style="2" customWidth="1"/>
    <col min="10755" max="10755" width="11.7109375" style="2" customWidth="1"/>
    <col min="10756" max="10756" width="9.85546875" style="2" customWidth="1"/>
    <col min="10757" max="11008" width="13.140625" style="2"/>
    <col min="11009" max="11009" width="56.42578125" style="2" customWidth="1"/>
    <col min="11010" max="11010" width="14.42578125" style="2" customWidth="1"/>
    <col min="11011" max="11011" width="11.7109375" style="2" customWidth="1"/>
    <col min="11012" max="11012" width="9.85546875" style="2" customWidth="1"/>
    <col min="11013" max="11264" width="13.140625" style="2"/>
    <col min="11265" max="11265" width="56.42578125" style="2" customWidth="1"/>
    <col min="11266" max="11266" width="14.42578125" style="2" customWidth="1"/>
    <col min="11267" max="11267" width="11.7109375" style="2" customWidth="1"/>
    <col min="11268" max="11268" width="9.85546875" style="2" customWidth="1"/>
    <col min="11269" max="11520" width="13.140625" style="2"/>
    <col min="11521" max="11521" width="56.42578125" style="2" customWidth="1"/>
    <col min="11522" max="11522" width="14.42578125" style="2" customWidth="1"/>
    <col min="11523" max="11523" width="11.7109375" style="2" customWidth="1"/>
    <col min="11524" max="11524" width="9.85546875" style="2" customWidth="1"/>
    <col min="11525" max="11776" width="13.140625" style="2"/>
    <col min="11777" max="11777" width="56.42578125" style="2" customWidth="1"/>
    <col min="11778" max="11778" width="14.42578125" style="2" customWidth="1"/>
    <col min="11779" max="11779" width="11.7109375" style="2" customWidth="1"/>
    <col min="11780" max="11780" width="9.85546875" style="2" customWidth="1"/>
    <col min="11781" max="12032" width="13.140625" style="2"/>
    <col min="12033" max="12033" width="56.42578125" style="2" customWidth="1"/>
    <col min="12034" max="12034" width="14.42578125" style="2" customWidth="1"/>
    <col min="12035" max="12035" width="11.7109375" style="2" customWidth="1"/>
    <col min="12036" max="12036" width="9.85546875" style="2" customWidth="1"/>
    <col min="12037" max="12288" width="13.140625" style="2"/>
    <col min="12289" max="12289" width="56.42578125" style="2" customWidth="1"/>
    <col min="12290" max="12290" width="14.42578125" style="2" customWidth="1"/>
    <col min="12291" max="12291" width="11.7109375" style="2" customWidth="1"/>
    <col min="12292" max="12292" width="9.85546875" style="2" customWidth="1"/>
    <col min="12293" max="12544" width="13.140625" style="2"/>
    <col min="12545" max="12545" width="56.42578125" style="2" customWidth="1"/>
    <col min="12546" max="12546" width="14.42578125" style="2" customWidth="1"/>
    <col min="12547" max="12547" width="11.7109375" style="2" customWidth="1"/>
    <col min="12548" max="12548" width="9.85546875" style="2" customWidth="1"/>
    <col min="12549" max="12800" width="13.140625" style="2"/>
    <col min="12801" max="12801" width="56.42578125" style="2" customWidth="1"/>
    <col min="12802" max="12802" width="14.42578125" style="2" customWidth="1"/>
    <col min="12803" max="12803" width="11.7109375" style="2" customWidth="1"/>
    <col min="12804" max="12804" width="9.85546875" style="2" customWidth="1"/>
    <col min="12805" max="13056" width="13.140625" style="2"/>
    <col min="13057" max="13057" width="56.42578125" style="2" customWidth="1"/>
    <col min="13058" max="13058" width="14.42578125" style="2" customWidth="1"/>
    <col min="13059" max="13059" width="11.7109375" style="2" customWidth="1"/>
    <col min="13060" max="13060" width="9.85546875" style="2" customWidth="1"/>
    <col min="13061" max="13312" width="13.140625" style="2"/>
    <col min="13313" max="13313" width="56.42578125" style="2" customWidth="1"/>
    <col min="13314" max="13314" width="14.42578125" style="2" customWidth="1"/>
    <col min="13315" max="13315" width="11.7109375" style="2" customWidth="1"/>
    <col min="13316" max="13316" width="9.85546875" style="2" customWidth="1"/>
    <col min="13317" max="13568" width="13.140625" style="2"/>
    <col min="13569" max="13569" width="56.42578125" style="2" customWidth="1"/>
    <col min="13570" max="13570" width="14.42578125" style="2" customWidth="1"/>
    <col min="13571" max="13571" width="11.7109375" style="2" customWidth="1"/>
    <col min="13572" max="13572" width="9.85546875" style="2" customWidth="1"/>
    <col min="13573" max="13824" width="13.140625" style="2"/>
    <col min="13825" max="13825" width="56.42578125" style="2" customWidth="1"/>
    <col min="13826" max="13826" width="14.42578125" style="2" customWidth="1"/>
    <col min="13827" max="13827" width="11.7109375" style="2" customWidth="1"/>
    <col min="13828" max="13828" width="9.85546875" style="2" customWidth="1"/>
    <col min="13829" max="14080" width="13.140625" style="2"/>
    <col min="14081" max="14081" width="56.42578125" style="2" customWidth="1"/>
    <col min="14082" max="14082" width="14.42578125" style="2" customWidth="1"/>
    <col min="14083" max="14083" width="11.7109375" style="2" customWidth="1"/>
    <col min="14084" max="14084" width="9.85546875" style="2" customWidth="1"/>
    <col min="14085" max="14336" width="13.140625" style="2"/>
    <col min="14337" max="14337" width="56.42578125" style="2" customWidth="1"/>
    <col min="14338" max="14338" width="14.42578125" style="2" customWidth="1"/>
    <col min="14339" max="14339" width="11.7109375" style="2" customWidth="1"/>
    <col min="14340" max="14340" width="9.85546875" style="2" customWidth="1"/>
    <col min="14341" max="14592" width="13.140625" style="2"/>
    <col min="14593" max="14593" width="56.42578125" style="2" customWidth="1"/>
    <col min="14594" max="14594" width="14.42578125" style="2" customWidth="1"/>
    <col min="14595" max="14595" width="11.7109375" style="2" customWidth="1"/>
    <col min="14596" max="14596" width="9.85546875" style="2" customWidth="1"/>
    <col min="14597" max="14848" width="13.140625" style="2"/>
    <col min="14849" max="14849" width="56.42578125" style="2" customWidth="1"/>
    <col min="14850" max="14850" width="14.42578125" style="2" customWidth="1"/>
    <col min="14851" max="14851" width="11.7109375" style="2" customWidth="1"/>
    <col min="14852" max="14852" width="9.85546875" style="2" customWidth="1"/>
    <col min="14853" max="15104" width="13.140625" style="2"/>
    <col min="15105" max="15105" width="56.42578125" style="2" customWidth="1"/>
    <col min="15106" max="15106" width="14.42578125" style="2" customWidth="1"/>
    <col min="15107" max="15107" width="11.7109375" style="2" customWidth="1"/>
    <col min="15108" max="15108" width="9.85546875" style="2" customWidth="1"/>
    <col min="15109" max="15360" width="13.140625" style="2"/>
    <col min="15361" max="15361" width="56.42578125" style="2" customWidth="1"/>
    <col min="15362" max="15362" width="14.42578125" style="2" customWidth="1"/>
    <col min="15363" max="15363" width="11.7109375" style="2" customWidth="1"/>
    <col min="15364" max="15364" width="9.85546875" style="2" customWidth="1"/>
    <col min="15365" max="15616" width="13.140625" style="2"/>
    <col min="15617" max="15617" width="56.42578125" style="2" customWidth="1"/>
    <col min="15618" max="15618" width="14.42578125" style="2" customWidth="1"/>
    <col min="15619" max="15619" width="11.7109375" style="2" customWidth="1"/>
    <col min="15620" max="15620" width="9.85546875" style="2" customWidth="1"/>
    <col min="15621" max="15872" width="13.140625" style="2"/>
    <col min="15873" max="15873" width="56.42578125" style="2" customWidth="1"/>
    <col min="15874" max="15874" width="14.42578125" style="2" customWidth="1"/>
    <col min="15875" max="15875" width="11.7109375" style="2" customWidth="1"/>
    <col min="15876" max="15876" width="9.85546875" style="2" customWidth="1"/>
    <col min="15877" max="16128" width="13.140625" style="2"/>
    <col min="16129" max="16129" width="56.42578125" style="2" customWidth="1"/>
    <col min="16130" max="16130" width="14.42578125" style="2" customWidth="1"/>
    <col min="16131" max="16131" width="11.7109375" style="2" customWidth="1"/>
    <col min="16132" max="16132" width="9.85546875" style="2" customWidth="1"/>
    <col min="16133" max="16384" width="13.140625" style="2"/>
  </cols>
  <sheetData>
    <row r="1" spans="1:4">
      <c r="A1" s="108" t="s">
        <v>53</v>
      </c>
      <c r="B1" s="1"/>
      <c r="C1" s="1"/>
      <c r="D1" s="1"/>
    </row>
    <row r="2" spans="1:4">
      <c r="A2" s="108" t="s">
        <v>195</v>
      </c>
      <c r="B2" s="1"/>
      <c r="C2" s="1"/>
      <c r="D2" s="1"/>
    </row>
    <row r="3" spans="1:4">
      <c r="A3" s="108" t="s">
        <v>318</v>
      </c>
      <c r="B3" s="1"/>
      <c r="C3" s="1"/>
      <c r="D3" s="1"/>
    </row>
    <row r="4" spans="1:4">
      <c r="A4" s="108" t="s">
        <v>197</v>
      </c>
      <c r="B4" s="1"/>
      <c r="C4" s="1"/>
      <c r="D4" s="1"/>
    </row>
    <row r="5" spans="1:4" ht="13.5" thickBot="1">
      <c r="A5" s="3" t="s">
        <v>3</v>
      </c>
      <c r="B5" s="109">
        <v>1500</v>
      </c>
      <c r="C5" s="110" t="s">
        <v>198</v>
      </c>
    </row>
    <row r="6" spans="1:4">
      <c r="A6" s="6"/>
      <c r="B6" s="111" t="s">
        <v>5</v>
      </c>
      <c r="C6" s="8" t="s">
        <v>319</v>
      </c>
      <c r="D6" s="112" t="s">
        <v>6</v>
      </c>
    </row>
    <row r="7" spans="1:4">
      <c r="A7" s="113" t="s">
        <v>200</v>
      </c>
      <c r="D7" s="114" t="s">
        <v>8</v>
      </c>
    </row>
    <row r="8" spans="1:4" ht="13.5" thickBot="1">
      <c r="A8" s="10"/>
      <c r="B8" s="115" t="s">
        <v>57</v>
      </c>
      <c r="C8" s="115" t="s">
        <v>10</v>
      </c>
      <c r="D8" s="116" t="s">
        <v>11</v>
      </c>
    </row>
    <row r="9" spans="1:4">
      <c r="A9" s="113" t="s">
        <v>201</v>
      </c>
      <c r="B9" s="117"/>
    </row>
    <row r="10" spans="1:4">
      <c r="A10" s="110" t="s">
        <v>202</v>
      </c>
      <c r="B10" s="117">
        <v>1320</v>
      </c>
      <c r="C10" s="117">
        <v>0.88</v>
      </c>
      <c r="D10" s="24">
        <v>0.60306617748431357</v>
      </c>
    </row>
    <row r="11" spans="1:4">
      <c r="A11" s="110" t="s">
        <v>304</v>
      </c>
      <c r="B11" s="117">
        <v>0</v>
      </c>
      <c r="C11" s="117">
        <v>0</v>
      </c>
      <c r="D11" s="24">
        <v>0</v>
      </c>
    </row>
    <row r="12" spans="1:4">
      <c r="A12" s="110" t="s">
        <v>305</v>
      </c>
      <c r="B12" s="117">
        <v>78.23</v>
      </c>
      <c r="C12" s="117">
        <v>0.06</v>
      </c>
      <c r="D12" s="24">
        <v>3.5740808382271096E-2</v>
      </c>
    </row>
    <row r="13" spans="1:4" s="118" customFormat="1">
      <c r="A13" s="110" t="s">
        <v>308</v>
      </c>
      <c r="B13" s="117">
        <v>12.781849287677481</v>
      </c>
      <c r="C13" s="117">
        <v>0.01</v>
      </c>
      <c r="D13" s="24">
        <v>5.8396219629547382E-3</v>
      </c>
    </row>
    <row r="14" spans="1:4">
      <c r="A14" s="119" t="s">
        <v>205</v>
      </c>
      <c r="B14" s="120">
        <v>1411.0118492876775</v>
      </c>
      <c r="C14" s="120">
        <v>0.95</v>
      </c>
      <c r="D14" s="25">
        <v>0.64464660782953942</v>
      </c>
    </row>
    <row r="15" spans="1:4">
      <c r="A15" s="121" t="s">
        <v>206</v>
      </c>
    </row>
    <row r="16" spans="1:4">
      <c r="A16" s="122" t="s">
        <v>20</v>
      </c>
      <c r="B16" s="117">
        <v>0</v>
      </c>
      <c r="C16" s="117">
        <v>0</v>
      </c>
      <c r="D16" s="24">
        <v>0</v>
      </c>
    </row>
    <row r="17" spans="1:4">
      <c r="A17" s="122" t="s">
        <v>21</v>
      </c>
      <c r="B17" s="117">
        <v>0</v>
      </c>
      <c r="C17" s="117">
        <v>0</v>
      </c>
      <c r="D17" s="24">
        <v>0</v>
      </c>
    </row>
    <row r="18" spans="1:4">
      <c r="A18" s="122" t="s">
        <v>61</v>
      </c>
      <c r="B18" s="117">
        <v>300</v>
      </c>
      <c r="C18" s="117">
        <v>0.2</v>
      </c>
      <c r="D18" s="24">
        <v>0.13706049488279853</v>
      </c>
    </row>
    <row r="19" spans="1:4">
      <c r="A19" s="122" t="s">
        <v>62</v>
      </c>
      <c r="B19" s="117">
        <v>0</v>
      </c>
      <c r="C19" s="117">
        <v>0</v>
      </c>
      <c r="D19" s="24">
        <v>0</v>
      </c>
    </row>
    <row r="20" spans="1:4">
      <c r="A20" s="122" t="s">
        <v>63</v>
      </c>
      <c r="B20" s="117">
        <v>0</v>
      </c>
      <c r="C20" s="117">
        <v>0</v>
      </c>
      <c r="D20" s="24">
        <v>0</v>
      </c>
    </row>
    <row r="21" spans="1:4">
      <c r="A21" s="122" t="s">
        <v>64</v>
      </c>
      <c r="B21" s="117">
        <v>0</v>
      </c>
      <c r="C21" s="117">
        <v>0</v>
      </c>
      <c r="D21" s="24">
        <v>0</v>
      </c>
    </row>
    <row r="22" spans="1:4">
      <c r="A22" s="122" t="s">
        <v>65</v>
      </c>
      <c r="B22" s="117">
        <v>0</v>
      </c>
      <c r="C22" s="117">
        <v>0</v>
      </c>
      <c r="D22" s="24">
        <v>0</v>
      </c>
    </row>
    <row r="23" spans="1:4">
      <c r="A23" s="122" t="s">
        <v>66</v>
      </c>
      <c r="B23" s="117">
        <v>0</v>
      </c>
      <c r="C23" s="117">
        <v>0</v>
      </c>
      <c r="D23" s="24">
        <v>0</v>
      </c>
    </row>
    <row r="24" spans="1:4">
      <c r="A24" s="123" t="s">
        <v>207</v>
      </c>
      <c r="B24" s="124">
        <v>300</v>
      </c>
      <c r="C24" s="134">
        <v>0.2</v>
      </c>
      <c r="D24" s="26">
        <v>0.13706049488279853</v>
      </c>
    </row>
    <row r="25" spans="1:4" s="118" customFormat="1">
      <c r="A25" s="113" t="s">
        <v>30</v>
      </c>
      <c r="B25" s="2"/>
      <c r="C25" s="2"/>
      <c r="D25" s="2"/>
    </row>
    <row r="26" spans="1:4" s="118" customFormat="1">
      <c r="A26" s="122" t="s">
        <v>31</v>
      </c>
      <c r="B26" s="117">
        <v>48.141018174605101</v>
      </c>
      <c r="C26" s="117">
        <v>0.04</v>
      </c>
      <c r="D26" s="24">
        <v>2.1994105917243913E-2</v>
      </c>
    </row>
    <row r="27" spans="1:4" s="118" customFormat="1">
      <c r="A27" s="110" t="s">
        <v>32</v>
      </c>
      <c r="B27" s="117">
        <v>48.141018174605101</v>
      </c>
      <c r="C27" s="117">
        <v>0.04</v>
      </c>
      <c r="D27" s="24">
        <v>2.1994105917243913E-2</v>
      </c>
    </row>
    <row r="28" spans="1:4" s="125" customFormat="1">
      <c r="A28" s="119" t="s">
        <v>33</v>
      </c>
      <c r="B28" s="120">
        <v>1759.1528674622825</v>
      </c>
      <c r="C28" s="120">
        <v>1.19</v>
      </c>
      <c r="D28" s="25">
        <v>0.80370120862958183</v>
      </c>
    </row>
    <row r="29" spans="1:4" s="118" customFormat="1">
      <c r="A29" s="113" t="s">
        <v>34</v>
      </c>
      <c r="B29" s="2"/>
      <c r="C29" s="2"/>
      <c r="D29" s="2"/>
    </row>
    <row r="30" spans="1:4" s="118" customFormat="1">
      <c r="A30" s="110" t="s">
        <v>35</v>
      </c>
      <c r="B30" s="117">
        <v>0</v>
      </c>
      <c r="C30" s="117">
        <v>0</v>
      </c>
      <c r="D30" s="24">
        <v>0</v>
      </c>
    </row>
    <row r="31" spans="1:4" s="118" customFormat="1">
      <c r="A31" s="110" t="s">
        <v>36</v>
      </c>
      <c r="B31" s="117">
        <v>0</v>
      </c>
      <c r="C31" s="117">
        <v>0</v>
      </c>
      <c r="D31" s="24">
        <v>0</v>
      </c>
    </row>
    <row r="32" spans="1:4" s="118" customFormat="1">
      <c r="A32" s="122" t="s">
        <v>37</v>
      </c>
      <c r="B32" s="117">
        <v>0</v>
      </c>
      <c r="C32" s="117">
        <v>0</v>
      </c>
      <c r="D32" s="24">
        <v>0</v>
      </c>
    </row>
    <row r="33" spans="1:244" s="118" customFormat="1">
      <c r="A33" s="122" t="s">
        <v>208</v>
      </c>
      <c r="B33" s="117">
        <v>426.06164292258273</v>
      </c>
      <c r="C33" s="117">
        <v>0.28000000000000003</v>
      </c>
      <c r="D33" s="24">
        <v>0.19465406543182465</v>
      </c>
    </row>
    <row r="34" spans="1:244" s="118" customFormat="1">
      <c r="A34" s="123" t="s">
        <v>39</v>
      </c>
      <c r="B34" s="124">
        <v>426.06164292258273</v>
      </c>
      <c r="C34" s="124">
        <v>0.28000000000000003</v>
      </c>
      <c r="D34" s="26">
        <v>0.19465406543182465</v>
      </c>
      <c r="E34" s="127"/>
      <c r="F34" s="126"/>
      <c r="G34" s="126"/>
      <c r="H34" s="27"/>
      <c r="I34" s="127"/>
      <c r="J34" s="126"/>
      <c r="K34" s="126"/>
      <c r="L34" s="27"/>
      <c r="M34" s="127"/>
      <c r="N34" s="126"/>
      <c r="O34" s="126"/>
      <c r="P34" s="27"/>
      <c r="Q34" s="127"/>
      <c r="R34" s="126"/>
      <c r="S34" s="126"/>
      <c r="T34" s="27"/>
      <c r="U34" s="127"/>
      <c r="V34" s="126"/>
      <c r="W34" s="126"/>
      <c r="X34" s="27"/>
      <c r="Y34" s="127"/>
      <c r="Z34" s="126"/>
      <c r="AA34" s="126"/>
      <c r="AB34" s="27"/>
      <c r="AC34" s="127"/>
      <c r="AD34" s="126"/>
      <c r="AE34" s="126"/>
      <c r="AF34" s="27"/>
      <c r="AG34" s="127"/>
      <c r="AH34" s="126"/>
      <c r="AI34" s="126"/>
      <c r="AJ34" s="27"/>
      <c r="AK34" s="127"/>
      <c r="AL34" s="126"/>
      <c r="AM34" s="126"/>
      <c r="AN34" s="27"/>
      <c r="AO34" s="127"/>
      <c r="AP34" s="126"/>
      <c r="AQ34" s="126"/>
      <c r="AR34" s="27"/>
      <c r="AS34" s="127"/>
      <c r="AT34" s="126"/>
      <c r="AU34" s="126"/>
      <c r="AV34" s="27"/>
      <c r="AW34" s="127"/>
      <c r="AX34" s="126"/>
      <c r="AY34" s="126"/>
      <c r="AZ34" s="27"/>
      <c r="BA34" s="127"/>
      <c r="BB34" s="126"/>
      <c r="BC34" s="126"/>
      <c r="BD34" s="27"/>
      <c r="BE34" s="127"/>
      <c r="BF34" s="126"/>
      <c r="BG34" s="126"/>
      <c r="BH34" s="27"/>
      <c r="BI34" s="127"/>
      <c r="BJ34" s="126"/>
      <c r="BK34" s="126"/>
      <c r="BL34" s="27"/>
      <c r="BM34" s="127"/>
      <c r="BN34" s="126"/>
      <c r="BO34" s="126"/>
      <c r="BP34" s="27"/>
      <c r="BQ34" s="127"/>
      <c r="BR34" s="126"/>
      <c r="BS34" s="126"/>
      <c r="BT34" s="27"/>
      <c r="BU34" s="127"/>
      <c r="BV34" s="126"/>
      <c r="BW34" s="126"/>
      <c r="BX34" s="27"/>
      <c r="BY34" s="127"/>
      <c r="BZ34" s="126"/>
      <c r="CA34" s="126"/>
      <c r="CB34" s="27"/>
      <c r="CC34" s="127"/>
      <c r="CD34" s="126"/>
      <c r="CE34" s="126"/>
      <c r="CF34" s="27"/>
      <c r="CG34" s="127"/>
      <c r="CH34" s="126"/>
      <c r="CI34" s="126"/>
      <c r="CJ34" s="27"/>
      <c r="CK34" s="127"/>
      <c r="CL34" s="126"/>
      <c r="CM34" s="126"/>
      <c r="CN34" s="27"/>
      <c r="CO34" s="127"/>
      <c r="CP34" s="126"/>
      <c r="CQ34" s="126"/>
      <c r="CR34" s="27"/>
      <c r="CS34" s="127"/>
      <c r="CT34" s="126"/>
      <c r="CU34" s="126"/>
      <c r="CV34" s="27"/>
      <c r="CW34" s="127"/>
      <c r="CX34" s="126"/>
      <c r="CY34" s="126"/>
      <c r="CZ34" s="27"/>
      <c r="DA34" s="127"/>
      <c r="DB34" s="126"/>
      <c r="DC34" s="126"/>
      <c r="DD34" s="27"/>
      <c r="DE34" s="127"/>
      <c r="DF34" s="126"/>
      <c r="DG34" s="126"/>
      <c r="DH34" s="27"/>
      <c r="DI34" s="127"/>
      <c r="DJ34" s="126"/>
      <c r="DK34" s="126"/>
      <c r="DL34" s="27"/>
      <c r="DM34" s="127"/>
      <c r="DN34" s="126"/>
      <c r="DO34" s="126"/>
      <c r="DP34" s="27"/>
      <c r="DQ34" s="127"/>
      <c r="DR34" s="126"/>
      <c r="DS34" s="126"/>
      <c r="DT34" s="27"/>
      <c r="DU34" s="127"/>
      <c r="DV34" s="126"/>
      <c r="DW34" s="126"/>
      <c r="DX34" s="27"/>
      <c r="DY34" s="127"/>
      <c r="DZ34" s="126"/>
      <c r="EA34" s="126"/>
      <c r="EB34" s="27"/>
      <c r="EC34" s="127"/>
      <c r="ED34" s="126"/>
      <c r="EE34" s="126"/>
      <c r="EF34" s="27"/>
      <c r="EG34" s="127"/>
      <c r="EH34" s="126"/>
      <c r="EI34" s="126"/>
      <c r="EJ34" s="27"/>
      <c r="EK34" s="127"/>
      <c r="EL34" s="126"/>
      <c r="EM34" s="126"/>
      <c r="EN34" s="27"/>
      <c r="EO34" s="127"/>
      <c r="EP34" s="126"/>
      <c r="EQ34" s="126"/>
      <c r="ER34" s="27"/>
      <c r="ES34" s="127"/>
      <c r="ET34" s="126"/>
      <c r="EU34" s="126"/>
      <c r="EV34" s="27"/>
      <c r="EW34" s="127"/>
      <c r="EX34" s="126"/>
      <c r="EY34" s="126"/>
      <c r="EZ34" s="27"/>
      <c r="FA34" s="127"/>
      <c r="FB34" s="126"/>
      <c r="FC34" s="126"/>
      <c r="FD34" s="27"/>
      <c r="FE34" s="127"/>
      <c r="FF34" s="126"/>
      <c r="FG34" s="126"/>
      <c r="FH34" s="27"/>
      <c r="FI34" s="127"/>
      <c r="FJ34" s="126"/>
      <c r="FK34" s="126"/>
      <c r="FL34" s="27"/>
      <c r="FM34" s="127"/>
      <c r="FN34" s="126"/>
      <c r="FO34" s="126"/>
      <c r="FP34" s="27"/>
      <c r="FQ34" s="127"/>
      <c r="FR34" s="126"/>
      <c r="FS34" s="126"/>
      <c r="FT34" s="27"/>
      <c r="FU34" s="127"/>
      <c r="FV34" s="126"/>
      <c r="FW34" s="126"/>
      <c r="FX34" s="27"/>
      <c r="FY34" s="127"/>
      <c r="FZ34" s="126"/>
      <c r="GA34" s="126"/>
      <c r="GB34" s="27"/>
      <c r="GC34" s="127"/>
      <c r="GD34" s="126"/>
      <c r="GE34" s="126"/>
      <c r="GF34" s="27"/>
      <c r="GG34" s="127"/>
      <c r="GH34" s="126"/>
      <c r="GI34" s="126"/>
      <c r="GJ34" s="27"/>
      <c r="GK34" s="127"/>
      <c r="GL34" s="126"/>
      <c r="GM34" s="126"/>
      <c r="GN34" s="27"/>
      <c r="GO34" s="127"/>
      <c r="GP34" s="126"/>
      <c r="GQ34" s="126"/>
      <c r="GR34" s="27"/>
      <c r="GS34" s="127"/>
      <c r="GT34" s="126"/>
      <c r="GU34" s="126"/>
      <c r="GV34" s="27"/>
      <c r="GW34" s="127"/>
      <c r="GX34" s="126"/>
      <c r="GY34" s="126"/>
      <c r="GZ34" s="27"/>
      <c r="HA34" s="127"/>
      <c r="HB34" s="126"/>
      <c r="HC34" s="126"/>
      <c r="HD34" s="27"/>
      <c r="HE34" s="127"/>
      <c r="HF34" s="126"/>
      <c r="HG34" s="126"/>
      <c r="HH34" s="27"/>
      <c r="HI34" s="127"/>
      <c r="HJ34" s="126"/>
      <c r="HK34" s="126"/>
      <c r="HL34" s="27"/>
      <c r="HM34" s="127"/>
      <c r="HN34" s="126"/>
      <c r="HO34" s="126"/>
      <c r="HP34" s="27"/>
      <c r="HQ34" s="127"/>
      <c r="HR34" s="126"/>
      <c r="HS34" s="126"/>
      <c r="HT34" s="27"/>
      <c r="HU34" s="127"/>
      <c r="HV34" s="126"/>
      <c r="HW34" s="126"/>
      <c r="HX34" s="27"/>
      <c r="HY34" s="127"/>
      <c r="HZ34" s="126"/>
      <c r="IA34" s="126"/>
      <c r="IB34" s="27"/>
      <c r="IC34" s="127"/>
      <c r="ID34" s="126"/>
      <c r="IE34" s="126"/>
      <c r="IF34" s="27"/>
      <c r="IG34" s="127"/>
      <c r="IH34" s="126"/>
      <c r="II34" s="126"/>
      <c r="IJ34" s="27"/>
    </row>
    <row r="35" spans="1:244" s="118" customFormat="1">
      <c r="A35" s="113" t="s">
        <v>40</v>
      </c>
      <c r="B35" s="2"/>
      <c r="C35" s="2"/>
      <c r="D35" s="2"/>
    </row>
    <row r="36" spans="1:244" s="118" customFormat="1">
      <c r="A36" s="122" t="s">
        <v>68</v>
      </c>
      <c r="B36" s="117">
        <v>0</v>
      </c>
      <c r="C36" s="117">
        <v>0</v>
      </c>
      <c r="D36" s="24">
        <v>0</v>
      </c>
    </row>
    <row r="37" spans="1:244" s="118" customFormat="1">
      <c r="A37" s="122" t="s">
        <v>42</v>
      </c>
      <c r="B37" s="117">
        <v>0</v>
      </c>
      <c r="C37" s="117">
        <v>0</v>
      </c>
      <c r="D37" s="24">
        <v>0</v>
      </c>
    </row>
    <row r="38" spans="1:244" s="118" customFormat="1">
      <c r="A38" s="122" t="s">
        <v>43</v>
      </c>
      <c r="B38" s="117">
        <v>0</v>
      </c>
      <c r="C38" s="117">
        <v>0</v>
      </c>
      <c r="D38" s="24">
        <v>0</v>
      </c>
    </row>
    <row r="39" spans="1:244" s="118" customFormat="1">
      <c r="A39" s="123" t="s">
        <v>44</v>
      </c>
      <c r="B39" s="124">
        <v>0</v>
      </c>
      <c r="C39" s="124">
        <v>0</v>
      </c>
      <c r="D39" s="26">
        <v>0</v>
      </c>
      <c r="E39" s="127"/>
      <c r="F39" s="126"/>
      <c r="G39" s="126"/>
      <c r="H39" s="27"/>
      <c r="I39" s="127"/>
      <c r="J39" s="126"/>
      <c r="K39" s="126"/>
      <c r="L39" s="27"/>
      <c r="M39" s="127"/>
      <c r="N39" s="126"/>
      <c r="O39" s="126"/>
      <c r="P39" s="27"/>
      <c r="Q39" s="127"/>
      <c r="R39" s="126"/>
      <c r="S39" s="126"/>
      <c r="T39" s="27"/>
      <c r="U39" s="127"/>
      <c r="V39" s="126"/>
      <c r="W39" s="126"/>
      <c r="X39" s="27"/>
      <c r="Y39" s="127"/>
      <c r="Z39" s="126"/>
      <c r="AA39" s="126"/>
      <c r="AB39" s="27"/>
      <c r="AC39" s="127"/>
      <c r="AD39" s="126"/>
      <c r="AE39" s="126"/>
      <c r="AF39" s="27"/>
      <c r="AG39" s="127"/>
      <c r="AH39" s="126"/>
      <c r="AI39" s="126"/>
      <c r="AJ39" s="27"/>
      <c r="AK39" s="127"/>
      <c r="AL39" s="126"/>
      <c r="AM39" s="126"/>
      <c r="AN39" s="27"/>
      <c r="AO39" s="127"/>
      <c r="AP39" s="126"/>
      <c r="AQ39" s="126"/>
      <c r="AR39" s="27"/>
      <c r="AS39" s="127"/>
      <c r="AT39" s="126"/>
      <c r="AU39" s="126"/>
      <c r="AV39" s="27"/>
      <c r="AW39" s="127"/>
      <c r="AX39" s="126"/>
      <c r="AY39" s="126"/>
      <c r="AZ39" s="27"/>
      <c r="BA39" s="127"/>
      <c r="BB39" s="126"/>
      <c r="BC39" s="126"/>
      <c r="BD39" s="27"/>
      <c r="BE39" s="127"/>
      <c r="BF39" s="126"/>
      <c r="BG39" s="126"/>
      <c r="BH39" s="27"/>
      <c r="BI39" s="127"/>
      <c r="BJ39" s="126"/>
      <c r="BK39" s="126"/>
      <c r="BL39" s="27"/>
      <c r="BM39" s="127"/>
      <c r="BN39" s="126"/>
      <c r="BO39" s="126"/>
      <c r="BP39" s="27"/>
      <c r="BQ39" s="127"/>
      <c r="BR39" s="126"/>
      <c r="BS39" s="126"/>
      <c r="BT39" s="27"/>
      <c r="BU39" s="127"/>
      <c r="BV39" s="126"/>
      <c r="BW39" s="126"/>
      <c r="BX39" s="27"/>
      <c r="BY39" s="127"/>
      <c r="BZ39" s="126"/>
      <c r="CA39" s="126"/>
      <c r="CB39" s="27"/>
      <c r="CC39" s="127"/>
      <c r="CD39" s="126"/>
      <c r="CE39" s="126"/>
      <c r="CF39" s="27"/>
      <c r="CG39" s="127"/>
      <c r="CH39" s="126"/>
      <c r="CI39" s="126"/>
      <c r="CJ39" s="27"/>
      <c r="CK39" s="127"/>
      <c r="CL39" s="126"/>
      <c r="CM39" s="126"/>
      <c r="CN39" s="27"/>
      <c r="CO39" s="127"/>
      <c r="CP39" s="126"/>
      <c r="CQ39" s="126"/>
      <c r="CR39" s="27"/>
      <c r="CS39" s="127"/>
      <c r="CT39" s="126"/>
      <c r="CU39" s="126"/>
      <c r="CV39" s="27"/>
      <c r="CW39" s="127"/>
      <c r="CX39" s="126"/>
      <c r="CY39" s="126"/>
      <c r="CZ39" s="27"/>
      <c r="DA39" s="127"/>
      <c r="DB39" s="126"/>
      <c r="DC39" s="126"/>
      <c r="DD39" s="27"/>
      <c r="DE39" s="127"/>
      <c r="DF39" s="126"/>
      <c r="DG39" s="126"/>
      <c r="DH39" s="27"/>
      <c r="DI39" s="127"/>
      <c r="DJ39" s="126"/>
      <c r="DK39" s="126"/>
      <c r="DL39" s="27"/>
      <c r="DM39" s="127"/>
      <c r="DN39" s="126"/>
      <c r="DO39" s="126"/>
      <c r="DP39" s="27"/>
      <c r="DQ39" s="127"/>
      <c r="DR39" s="126"/>
      <c r="DS39" s="126"/>
      <c r="DT39" s="27"/>
      <c r="DU39" s="127"/>
      <c r="DV39" s="126"/>
      <c r="DW39" s="126"/>
      <c r="DX39" s="27"/>
      <c r="DY39" s="127"/>
      <c r="DZ39" s="126"/>
      <c r="EA39" s="126"/>
      <c r="EB39" s="27"/>
      <c r="EC39" s="127"/>
      <c r="ED39" s="126"/>
      <c r="EE39" s="126"/>
      <c r="EF39" s="27"/>
      <c r="EG39" s="127"/>
      <c r="EH39" s="126"/>
      <c r="EI39" s="126"/>
      <c r="EJ39" s="27"/>
      <c r="EK39" s="127"/>
      <c r="EL39" s="126"/>
      <c r="EM39" s="126"/>
      <c r="EN39" s="27"/>
      <c r="EO39" s="127"/>
      <c r="EP39" s="126"/>
      <c r="EQ39" s="126"/>
      <c r="ER39" s="27"/>
      <c r="ES39" s="127"/>
      <c r="ET39" s="126"/>
      <c r="EU39" s="126"/>
      <c r="EV39" s="27"/>
      <c r="EW39" s="127"/>
      <c r="EX39" s="126"/>
      <c r="EY39" s="126"/>
      <c r="EZ39" s="27"/>
      <c r="FA39" s="127"/>
      <c r="FB39" s="126"/>
      <c r="FC39" s="126"/>
      <c r="FD39" s="27"/>
      <c r="FE39" s="127"/>
      <c r="FF39" s="126"/>
      <c r="FG39" s="126"/>
      <c r="FH39" s="27"/>
      <c r="FI39" s="127"/>
      <c r="FJ39" s="126"/>
      <c r="FK39" s="126"/>
      <c r="FL39" s="27"/>
      <c r="FM39" s="127"/>
      <c r="FN39" s="126"/>
      <c r="FO39" s="126"/>
      <c r="FP39" s="27"/>
      <c r="FQ39" s="127"/>
      <c r="FR39" s="126"/>
      <c r="FS39" s="126"/>
      <c r="FT39" s="27"/>
      <c r="FU39" s="127"/>
      <c r="FV39" s="126"/>
      <c r="FW39" s="126"/>
      <c r="FX39" s="27"/>
      <c r="FY39" s="127"/>
      <c r="FZ39" s="126"/>
      <c r="GA39" s="126"/>
      <c r="GB39" s="27"/>
      <c r="GC39" s="127"/>
      <c r="GD39" s="126"/>
      <c r="GE39" s="126"/>
      <c r="GF39" s="27"/>
      <c r="GG39" s="127"/>
      <c r="GH39" s="126"/>
      <c r="GI39" s="126"/>
      <c r="GJ39" s="27"/>
      <c r="GK39" s="127"/>
      <c r="GL39" s="126"/>
      <c r="GM39" s="126"/>
      <c r="GN39" s="27"/>
      <c r="GO39" s="127"/>
      <c r="GP39" s="126"/>
      <c r="GQ39" s="126"/>
      <c r="GR39" s="27"/>
      <c r="GS39" s="127"/>
      <c r="GT39" s="126"/>
      <c r="GU39" s="126"/>
      <c r="GV39" s="27"/>
      <c r="GW39" s="127"/>
      <c r="GX39" s="126"/>
      <c r="GY39" s="126"/>
      <c r="GZ39" s="27"/>
      <c r="HA39" s="127"/>
      <c r="HB39" s="126"/>
      <c r="HC39" s="126"/>
      <c r="HD39" s="27"/>
      <c r="HE39" s="127"/>
      <c r="HF39" s="126"/>
      <c r="HG39" s="126"/>
      <c r="HH39" s="27"/>
      <c r="HI39" s="127"/>
      <c r="HJ39" s="126"/>
      <c r="HK39" s="126"/>
      <c r="HL39" s="27"/>
      <c r="HM39" s="127"/>
      <c r="HN39" s="126"/>
      <c r="HO39" s="126"/>
      <c r="HP39" s="27"/>
      <c r="HQ39" s="127"/>
      <c r="HR39" s="126"/>
      <c r="HS39" s="126"/>
      <c r="HT39" s="27"/>
      <c r="HU39" s="127"/>
      <c r="HV39" s="126"/>
      <c r="HW39" s="126"/>
      <c r="HX39" s="27"/>
      <c r="HY39" s="127"/>
      <c r="HZ39" s="126"/>
      <c r="IA39" s="126"/>
      <c r="IB39" s="27"/>
      <c r="IC39" s="127"/>
      <c r="ID39" s="126"/>
      <c r="IE39" s="126"/>
      <c r="IF39" s="27"/>
      <c r="IG39" s="127"/>
      <c r="IH39" s="126"/>
      <c r="II39" s="126"/>
      <c r="IJ39" s="27"/>
    </row>
    <row r="40" spans="1:244" s="118" customFormat="1">
      <c r="A40" s="128" t="s">
        <v>45</v>
      </c>
      <c r="B40" s="129">
        <v>426.06164292258273</v>
      </c>
      <c r="C40" s="129">
        <v>0.28000000000000003</v>
      </c>
      <c r="D40" s="28">
        <v>0.19465406543182465</v>
      </c>
      <c r="E40" s="126"/>
      <c r="F40" s="126"/>
      <c r="G40" s="127"/>
      <c r="H40" s="126"/>
      <c r="I40" s="126"/>
      <c r="J40" s="126"/>
      <c r="K40" s="127"/>
      <c r="L40" s="126"/>
      <c r="M40" s="126"/>
      <c r="N40" s="126"/>
      <c r="O40" s="127"/>
      <c r="P40" s="126"/>
      <c r="Q40" s="126"/>
      <c r="R40" s="126"/>
      <c r="S40" s="127"/>
      <c r="T40" s="126"/>
      <c r="U40" s="126"/>
      <c r="V40" s="126"/>
      <c r="W40" s="127"/>
      <c r="X40" s="126"/>
      <c r="Y40" s="126"/>
      <c r="Z40" s="126"/>
      <c r="AA40" s="127"/>
      <c r="AB40" s="126"/>
      <c r="AC40" s="126"/>
      <c r="AD40" s="126"/>
      <c r="AE40" s="127"/>
      <c r="AF40" s="126"/>
      <c r="AG40" s="126"/>
      <c r="AH40" s="126"/>
      <c r="AI40" s="127"/>
      <c r="AJ40" s="126"/>
      <c r="AK40" s="126"/>
      <c r="AL40" s="126"/>
      <c r="AM40" s="127"/>
      <c r="AN40" s="126"/>
      <c r="AO40" s="126"/>
      <c r="AP40" s="126"/>
      <c r="AQ40" s="127"/>
      <c r="AR40" s="126"/>
      <c r="AS40" s="126"/>
      <c r="AT40" s="126"/>
      <c r="AU40" s="127"/>
      <c r="AV40" s="126"/>
      <c r="AW40" s="126"/>
      <c r="AX40" s="126"/>
      <c r="AY40" s="127"/>
      <c r="AZ40" s="126"/>
      <c r="BA40" s="126"/>
      <c r="BB40" s="126"/>
      <c r="BC40" s="127"/>
      <c r="BD40" s="126"/>
      <c r="BE40" s="126"/>
      <c r="BF40" s="126"/>
      <c r="BG40" s="127"/>
      <c r="BH40" s="126"/>
      <c r="BI40" s="126"/>
      <c r="BJ40" s="126"/>
      <c r="BK40" s="127"/>
      <c r="BL40" s="126"/>
      <c r="BM40" s="126"/>
      <c r="BN40" s="126"/>
      <c r="BO40" s="127"/>
      <c r="BP40" s="126"/>
      <c r="BQ40" s="126"/>
      <c r="BR40" s="126"/>
      <c r="BS40" s="127"/>
      <c r="BT40" s="126"/>
      <c r="BU40" s="126"/>
      <c r="BV40" s="126"/>
      <c r="BW40" s="127"/>
      <c r="BX40" s="126"/>
      <c r="BY40" s="126"/>
      <c r="BZ40" s="126"/>
      <c r="CA40" s="127"/>
      <c r="CB40" s="126"/>
      <c r="CC40" s="126"/>
      <c r="CD40" s="126"/>
      <c r="CE40" s="127"/>
      <c r="CF40" s="126"/>
      <c r="CG40" s="126"/>
      <c r="CH40" s="126"/>
      <c r="CI40" s="127"/>
      <c r="CJ40" s="126"/>
      <c r="CK40" s="126"/>
      <c r="CL40" s="126"/>
      <c r="CM40" s="127"/>
      <c r="CN40" s="126"/>
      <c r="CO40" s="126"/>
      <c r="CP40" s="126"/>
      <c r="CQ40" s="127"/>
      <c r="CR40" s="126"/>
      <c r="CS40" s="126"/>
      <c r="CT40" s="126"/>
      <c r="CU40" s="127"/>
      <c r="CV40" s="126"/>
      <c r="CW40" s="126"/>
      <c r="CX40" s="126"/>
      <c r="CY40" s="127"/>
      <c r="CZ40" s="126"/>
      <c r="DA40" s="126"/>
      <c r="DB40" s="126"/>
      <c r="DC40" s="127"/>
      <c r="DD40" s="126"/>
      <c r="DE40" s="126"/>
      <c r="DF40" s="126"/>
      <c r="DG40" s="127"/>
      <c r="DH40" s="126"/>
      <c r="DI40" s="126"/>
      <c r="DJ40" s="126"/>
      <c r="DK40" s="127"/>
      <c r="DL40" s="126"/>
      <c r="DM40" s="126"/>
      <c r="DN40" s="126"/>
      <c r="DO40" s="127"/>
      <c r="DP40" s="126"/>
      <c r="DQ40" s="126"/>
      <c r="DR40" s="126"/>
      <c r="DS40" s="127"/>
      <c r="DT40" s="126"/>
      <c r="DU40" s="126"/>
      <c r="DV40" s="126"/>
      <c r="DW40" s="127"/>
      <c r="DX40" s="126"/>
      <c r="DY40" s="126"/>
      <c r="DZ40" s="126"/>
      <c r="EA40" s="127"/>
      <c r="EB40" s="126"/>
      <c r="EC40" s="126"/>
      <c r="ED40" s="126"/>
      <c r="EE40" s="127"/>
      <c r="EF40" s="126"/>
      <c r="EG40" s="126"/>
      <c r="EH40" s="126"/>
      <c r="EI40" s="127"/>
      <c r="EJ40" s="126"/>
      <c r="EK40" s="126"/>
      <c r="EL40" s="126"/>
      <c r="EM40" s="127"/>
      <c r="EN40" s="126"/>
      <c r="EO40" s="126"/>
      <c r="EP40" s="126"/>
      <c r="EQ40" s="127"/>
      <c r="ER40" s="126"/>
      <c r="ES40" s="126"/>
      <c r="ET40" s="126"/>
      <c r="EU40" s="127"/>
      <c r="EV40" s="126"/>
      <c r="EW40" s="126"/>
      <c r="EX40" s="126"/>
      <c r="EY40" s="127"/>
      <c r="EZ40" s="126"/>
      <c r="FA40" s="126"/>
      <c r="FB40" s="126"/>
      <c r="FC40" s="127"/>
      <c r="FD40" s="126"/>
      <c r="FE40" s="126"/>
      <c r="FF40" s="126"/>
      <c r="FG40" s="127"/>
      <c r="FH40" s="126"/>
      <c r="FI40" s="126"/>
      <c r="FJ40" s="126"/>
      <c r="FK40" s="127"/>
      <c r="FL40" s="126"/>
      <c r="FM40" s="126"/>
      <c r="FN40" s="126"/>
      <c r="FO40" s="127"/>
      <c r="FP40" s="126"/>
      <c r="FQ40" s="126"/>
      <c r="FR40" s="126"/>
      <c r="FS40" s="127"/>
      <c r="FT40" s="126"/>
      <c r="FU40" s="126"/>
      <c r="FV40" s="126"/>
      <c r="FW40" s="127"/>
      <c r="FX40" s="126"/>
      <c r="FY40" s="126"/>
      <c r="FZ40" s="126"/>
      <c r="GA40" s="127"/>
      <c r="GB40" s="126"/>
      <c r="GC40" s="126"/>
      <c r="GD40" s="126"/>
      <c r="GE40" s="127"/>
      <c r="GF40" s="126"/>
      <c r="GG40" s="126"/>
      <c r="GH40" s="126"/>
      <c r="GI40" s="127"/>
      <c r="GJ40" s="126"/>
      <c r="GK40" s="126"/>
      <c r="GL40" s="126"/>
      <c r="GM40" s="127"/>
      <c r="GN40" s="126"/>
      <c r="GO40" s="126"/>
      <c r="GP40" s="126"/>
      <c r="GQ40" s="127"/>
      <c r="GR40" s="126"/>
      <c r="GS40" s="126"/>
      <c r="GT40" s="126"/>
      <c r="GU40" s="127"/>
      <c r="GV40" s="126"/>
      <c r="GW40" s="126"/>
      <c r="GX40" s="126"/>
      <c r="GY40" s="127"/>
      <c r="GZ40" s="126"/>
      <c r="HA40" s="126"/>
      <c r="HB40" s="126"/>
      <c r="HC40" s="127"/>
      <c r="HD40" s="126"/>
      <c r="HE40" s="126"/>
      <c r="HF40" s="126"/>
      <c r="HG40" s="127"/>
      <c r="HH40" s="126"/>
      <c r="HI40" s="126"/>
      <c r="HJ40" s="126"/>
      <c r="HK40" s="127"/>
      <c r="HL40" s="126"/>
      <c r="HM40" s="126"/>
      <c r="HN40" s="126"/>
      <c r="HO40" s="127"/>
      <c r="HP40" s="126"/>
      <c r="HQ40" s="126"/>
      <c r="HR40" s="126"/>
      <c r="HS40" s="127"/>
      <c r="HT40" s="126"/>
      <c r="HU40" s="126"/>
      <c r="HV40" s="126"/>
      <c r="HW40" s="127"/>
      <c r="HX40" s="126"/>
      <c r="HY40" s="126"/>
      <c r="HZ40" s="126"/>
      <c r="IA40" s="127"/>
      <c r="IB40" s="126"/>
      <c r="IC40" s="126"/>
      <c r="ID40" s="126"/>
      <c r="IE40" s="127"/>
      <c r="IF40" s="126"/>
      <c r="IG40" s="126"/>
      <c r="IH40" s="126"/>
    </row>
    <row r="41" spans="1:244" s="125" customFormat="1">
      <c r="A41" s="119" t="s">
        <v>46</v>
      </c>
      <c r="B41" s="120">
        <v>2185.2145103848652</v>
      </c>
      <c r="C41" s="120">
        <v>1.47</v>
      </c>
      <c r="D41" s="25">
        <v>0.99835527406140645</v>
      </c>
    </row>
    <row r="42" spans="1:244" s="118" customFormat="1">
      <c r="A42" s="113" t="s">
        <v>135</v>
      </c>
      <c r="B42" s="2"/>
      <c r="C42" s="2"/>
      <c r="D42" s="2"/>
    </row>
    <row r="43" spans="1:244" s="118" customFormat="1">
      <c r="A43" s="110" t="s">
        <v>209</v>
      </c>
      <c r="B43" s="117">
        <v>0</v>
      </c>
      <c r="C43" s="117">
        <v>0</v>
      </c>
      <c r="D43" s="24">
        <v>0</v>
      </c>
    </row>
    <row r="44" spans="1:244" s="118" customFormat="1">
      <c r="A44" s="110" t="s">
        <v>210</v>
      </c>
      <c r="B44" s="117">
        <v>3.6</v>
      </c>
      <c r="C44" s="117">
        <v>0</v>
      </c>
      <c r="D44" s="24">
        <v>1.6447259385935825E-3</v>
      </c>
    </row>
    <row r="45" spans="1:244" s="118" customFormat="1">
      <c r="A45" s="123" t="s">
        <v>211</v>
      </c>
      <c r="B45" s="124">
        <v>3.6</v>
      </c>
      <c r="C45" s="124">
        <v>0</v>
      </c>
      <c r="D45" s="26">
        <v>1.6447259385935825E-3</v>
      </c>
      <c r="E45" s="127"/>
      <c r="F45" s="126"/>
      <c r="G45" s="126"/>
      <c r="H45" s="27"/>
      <c r="I45" s="127"/>
      <c r="J45" s="126"/>
      <c r="K45" s="126"/>
      <c r="L45" s="27"/>
      <c r="M45" s="127"/>
      <c r="N45" s="126"/>
      <c r="O45" s="126"/>
      <c r="P45" s="27"/>
      <c r="Q45" s="127"/>
      <c r="R45" s="126"/>
      <c r="S45" s="126"/>
      <c r="T45" s="27"/>
      <c r="U45" s="127"/>
      <c r="V45" s="126"/>
      <c r="W45" s="126"/>
      <c r="X45" s="27"/>
      <c r="Y45" s="127"/>
      <c r="Z45" s="126"/>
      <c r="AA45" s="126"/>
      <c r="AB45" s="27"/>
      <c r="AC45" s="127"/>
      <c r="AD45" s="126"/>
      <c r="AE45" s="126"/>
      <c r="AF45" s="27"/>
      <c r="AG45" s="127"/>
      <c r="AH45" s="126"/>
      <c r="AI45" s="126"/>
      <c r="AJ45" s="27"/>
      <c r="AK45" s="127"/>
      <c r="AL45" s="126"/>
      <c r="AM45" s="126"/>
      <c r="AN45" s="27"/>
      <c r="AO45" s="127"/>
      <c r="AP45" s="126"/>
      <c r="AQ45" s="126"/>
      <c r="AR45" s="27"/>
      <c r="AS45" s="127"/>
      <c r="AT45" s="126"/>
      <c r="AU45" s="126"/>
      <c r="AV45" s="27"/>
      <c r="AW45" s="127"/>
      <c r="AX45" s="126"/>
      <c r="AY45" s="126"/>
      <c r="AZ45" s="27"/>
      <c r="BA45" s="127"/>
      <c r="BB45" s="126"/>
      <c r="BC45" s="126"/>
      <c r="BD45" s="27"/>
      <c r="BE45" s="127"/>
      <c r="BF45" s="126"/>
      <c r="BG45" s="126"/>
      <c r="BH45" s="27"/>
      <c r="BI45" s="127"/>
      <c r="BJ45" s="126"/>
      <c r="BK45" s="126"/>
      <c r="BL45" s="27"/>
      <c r="BM45" s="127"/>
      <c r="BN45" s="126"/>
      <c r="BO45" s="126"/>
      <c r="BP45" s="27"/>
      <c r="BQ45" s="127"/>
      <c r="BR45" s="126"/>
      <c r="BS45" s="126"/>
      <c r="BT45" s="27"/>
      <c r="BU45" s="127"/>
      <c r="BV45" s="126"/>
      <c r="BW45" s="126"/>
      <c r="BX45" s="27"/>
      <c r="BY45" s="127"/>
      <c r="BZ45" s="126"/>
      <c r="CA45" s="126"/>
      <c r="CB45" s="27"/>
      <c r="CC45" s="127"/>
      <c r="CD45" s="126"/>
      <c r="CE45" s="126"/>
      <c r="CF45" s="27"/>
      <c r="CG45" s="127"/>
      <c r="CH45" s="126"/>
      <c r="CI45" s="126"/>
      <c r="CJ45" s="27"/>
      <c r="CK45" s="127"/>
      <c r="CL45" s="126"/>
      <c r="CM45" s="126"/>
      <c r="CN45" s="27"/>
      <c r="CO45" s="127"/>
      <c r="CP45" s="126"/>
      <c r="CQ45" s="126"/>
      <c r="CR45" s="27"/>
      <c r="CS45" s="127"/>
      <c r="CT45" s="126"/>
      <c r="CU45" s="126"/>
      <c r="CV45" s="27"/>
      <c r="CW45" s="127"/>
      <c r="CX45" s="126"/>
      <c r="CY45" s="126"/>
      <c r="CZ45" s="27"/>
      <c r="DA45" s="127"/>
      <c r="DB45" s="126"/>
      <c r="DC45" s="126"/>
      <c r="DD45" s="27"/>
      <c r="DE45" s="127"/>
      <c r="DF45" s="126"/>
      <c r="DG45" s="126"/>
      <c r="DH45" s="27"/>
      <c r="DI45" s="127"/>
      <c r="DJ45" s="126"/>
      <c r="DK45" s="126"/>
      <c r="DL45" s="27"/>
      <c r="DM45" s="127"/>
      <c r="DN45" s="126"/>
      <c r="DO45" s="126"/>
      <c r="DP45" s="27"/>
      <c r="DQ45" s="127"/>
      <c r="DR45" s="126"/>
      <c r="DS45" s="126"/>
      <c r="DT45" s="27"/>
      <c r="DU45" s="127"/>
      <c r="DV45" s="126"/>
      <c r="DW45" s="126"/>
      <c r="DX45" s="27"/>
      <c r="DY45" s="127"/>
      <c r="DZ45" s="126"/>
      <c r="EA45" s="126"/>
      <c r="EB45" s="27"/>
      <c r="EC45" s="127"/>
      <c r="ED45" s="126"/>
      <c r="EE45" s="126"/>
      <c r="EF45" s="27"/>
      <c r="EG45" s="127"/>
      <c r="EH45" s="126"/>
      <c r="EI45" s="126"/>
      <c r="EJ45" s="27"/>
      <c r="EK45" s="127"/>
      <c r="EL45" s="126"/>
      <c r="EM45" s="126"/>
      <c r="EN45" s="27"/>
      <c r="EO45" s="127"/>
      <c r="EP45" s="126"/>
      <c r="EQ45" s="126"/>
      <c r="ER45" s="27"/>
      <c r="ES45" s="127"/>
      <c r="ET45" s="126"/>
      <c r="EU45" s="126"/>
      <c r="EV45" s="27"/>
      <c r="EW45" s="127"/>
      <c r="EX45" s="126"/>
      <c r="EY45" s="126"/>
      <c r="EZ45" s="27"/>
      <c r="FA45" s="127"/>
      <c r="FB45" s="126"/>
      <c r="FC45" s="126"/>
      <c r="FD45" s="27"/>
      <c r="FE45" s="127"/>
      <c r="FF45" s="126"/>
      <c r="FG45" s="126"/>
      <c r="FH45" s="27"/>
      <c r="FI45" s="127"/>
      <c r="FJ45" s="126"/>
      <c r="FK45" s="126"/>
      <c r="FL45" s="27"/>
      <c r="FM45" s="127"/>
      <c r="FN45" s="126"/>
      <c r="FO45" s="126"/>
      <c r="FP45" s="27"/>
      <c r="FQ45" s="127"/>
      <c r="FR45" s="126"/>
      <c r="FS45" s="126"/>
      <c r="FT45" s="27"/>
      <c r="FU45" s="127"/>
      <c r="FV45" s="126"/>
      <c r="FW45" s="126"/>
      <c r="FX45" s="27"/>
      <c r="FY45" s="127"/>
      <c r="FZ45" s="126"/>
      <c r="GA45" s="126"/>
      <c r="GB45" s="27"/>
      <c r="GC45" s="127"/>
      <c r="GD45" s="126"/>
      <c r="GE45" s="126"/>
      <c r="GF45" s="27"/>
      <c r="GG45" s="127"/>
      <c r="GH45" s="126"/>
      <c r="GI45" s="126"/>
      <c r="GJ45" s="27"/>
      <c r="GK45" s="127"/>
      <c r="GL45" s="126"/>
      <c r="GM45" s="126"/>
      <c r="GN45" s="27"/>
      <c r="GO45" s="127"/>
      <c r="GP45" s="126"/>
      <c r="GQ45" s="126"/>
      <c r="GR45" s="27"/>
      <c r="GS45" s="127"/>
      <c r="GT45" s="126"/>
      <c r="GU45" s="126"/>
      <c r="GV45" s="27"/>
      <c r="GW45" s="127"/>
      <c r="GX45" s="126"/>
      <c r="GY45" s="126"/>
      <c r="GZ45" s="27"/>
      <c r="HA45" s="127"/>
      <c r="HB45" s="126"/>
      <c r="HC45" s="126"/>
      <c r="HD45" s="27"/>
      <c r="HE45" s="127"/>
      <c r="HF45" s="126"/>
      <c r="HG45" s="126"/>
      <c r="HH45" s="27"/>
      <c r="HI45" s="127"/>
      <c r="HJ45" s="126"/>
      <c r="HK45" s="126"/>
      <c r="HL45" s="27"/>
      <c r="HM45" s="127"/>
      <c r="HN45" s="126"/>
      <c r="HO45" s="126"/>
      <c r="HP45" s="27"/>
      <c r="HQ45" s="127"/>
      <c r="HR45" s="126"/>
      <c r="HS45" s="126"/>
      <c r="HT45" s="27"/>
      <c r="HU45" s="127"/>
      <c r="HV45" s="126"/>
      <c r="HW45" s="126"/>
      <c r="HX45" s="27"/>
      <c r="HY45" s="127"/>
      <c r="HZ45" s="126"/>
      <c r="IA45" s="126"/>
      <c r="IB45" s="27"/>
      <c r="IC45" s="127"/>
      <c r="ID45" s="126"/>
      <c r="IE45" s="126"/>
      <c r="IF45" s="27"/>
      <c r="IG45" s="127"/>
      <c r="IH45" s="126"/>
      <c r="II45" s="126"/>
      <c r="IJ45" s="27"/>
    </row>
    <row r="46" spans="1:244" s="19" customFormat="1" ht="13.5" thickBot="1">
      <c r="A46" s="130" t="s">
        <v>194</v>
      </c>
      <c r="B46" s="131">
        <v>2188.8145103848651</v>
      </c>
      <c r="C46" s="131">
        <v>1.47</v>
      </c>
      <c r="D46" s="132">
        <v>1</v>
      </c>
    </row>
    <row r="47" spans="1:244">
      <c r="A47" s="133" t="s">
        <v>51</v>
      </c>
      <c r="D47" s="2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75</vt:i4>
      </vt:variant>
      <vt:variant>
        <vt:lpstr>Intervalos nomeados</vt:lpstr>
      </vt:variant>
      <vt:variant>
        <vt:i4>48</vt:i4>
      </vt:variant>
    </vt:vector>
  </HeadingPairs>
  <TitlesOfParts>
    <vt:vector size="123" baseType="lpstr">
      <vt:lpstr>Índice</vt:lpstr>
      <vt:lpstr>Codajás-AM-2008</vt:lpstr>
      <vt:lpstr>Codajás-AM-2009</vt:lpstr>
      <vt:lpstr>Codajás-AM-2010</vt:lpstr>
      <vt:lpstr>Codajás-AM-2011</vt:lpstr>
      <vt:lpstr>Codajás-AM-2012</vt:lpstr>
      <vt:lpstr>Codajás-AM-2013</vt:lpstr>
      <vt:lpstr>Codajás-AM-2014</vt:lpstr>
      <vt:lpstr>Codajás-AM-2015</vt:lpstr>
      <vt:lpstr>Codajás-AM-2016</vt:lpstr>
      <vt:lpstr>Codajás-AM-2017</vt:lpstr>
      <vt:lpstr>Codajás-AM-2018</vt:lpstr>
      <vt:lpstr>Codajás-AM-2019</vt:lpstr>
      <vt:lpstr>Codajás-AM-2020</vt:lpstr>
      <vt:lpstr>Codajás-AM-2021</vt:lpstr>
      <vt:lpstr>Codajás-AM-2022</vt:lpstr>
      <vt:lpstr>Codajás-AM-2023</vt:lpstr>
      <vt:lpstr>Abaetuba-PA-2016</vt:lpstr>
      <vt:lpstr>Abaetuba-PA-2017</vt:lpstr>
      <vt:lpstr>Abaetuba-PA-2018</vt:lpstr>
      <vt:lpstr>Abaetuba-PA-2019</vt:lpstr>
      <vt:lpstr>Abaetuba-PA-2020</vt:lpstr>
      <vt:lpstr>Abaetuba-PA-2021</vt:lpstr>
      <vt:lpstr>Abaetuba-PA-2022</vt:lpstr>
      <vt:lpstr>Belém-PA-2017</vt:lpstr>
      <vt:lpstr>Belém-PA-2018</vt:lpstr>
      <vt:lpstr>Belém-PA-2019</vt:lpstr>
      <vt:lpstr>Belém-PA-2020</vt:lpstr>
      <vt:lpstr>Belém-PA-2021</vt:lpstr>
      <vt:lpstr>Belém-PA-2022</vt:lpstr>
      <vt:lpstr>Bujaru-PA-2019</vt:lpstr>
      <vt:lpstr>Bujaru-PA-2020</vt:lpstr>
      <vt:lpstr>Bujaru-PA-2021</vt:lpstr>
      <vt:lpstr>Bujaru-PA-2022</vt:lpstr>
      <vt:lpstr>Cametá-PA-2008</vt:lpstr>
      <vt:lpstr>Cametá-PA-2009</vt:lpstr>
      <vt:lpstr>Cametá-PA-2010</vt:lpstr>
      <vt:lpstr>Cametá-PA-2011</vt:lpstr>
      <vt:lpstr>Cametá-PA-2012</vt:lpstr>
      <vt:lpstr>Cametá-PA-2013</vt:lpstr>
      <vt:lpstr>Cametá-PA-2014</vt:lpstr>
      <vt:lpstr>Curralinho-PA-2023</vt:lpstr>
      <vt:lpstr>Igarapé-Miri-PA-2008</vt:lpstr>
      <vt:lpstr>Igarapé-Miri-PA-2009</vt:lpstr>
      <vt:lpstr>Igarapé-Miri-PA-2010</vt:lpstr>
      <vt:lpstr>Igarapé-Miri-PA-2011</vt:lpstr>
      <vt:lpstr>Igarapé-Miri-PA-2012</vt:lpstr>
      <vt:lpstr>Igarapé-Miri-PA-2013</vt:lpstr>
      <vt:lpstr>Igarapé-Miri-PA-2014</vt:lpstr>
      <vt:lpstr>Igarapé-Miri-PA-2015</vt:lpstr>
      <vt:lpstr>Igarapé-Miri-PA-2016</vt:lpstr>
      <vt:lpstr>Igarapé-Miri-PA-2017</vt:lpstr>
      <vt:lpstr>Igarapé-Miri-PA-2018</vt:lpstr>
      <vt:lpstr>Igarapé-Miri-PA-2019</vt:lpstr>
      <vt:lpstr>Igarapé-Miri-PA-2020</vt:lpstr>
      <vt:lpstr>Igarapé-Miri-PA-2021</vt:lpstr>
      <vt:lpstr>Igarapé-Miri-PA-2022</vt:lpstr>
      <vt:lpstr>Igarapé-Miri-PA-2023</vt:lpstr>
      <vt:lpstr>Limoeiro do Ajuru-PA-2023</vt:lpstr>
      <vt:lpstr>Ponta de Pedras-PA-2008</vt:lpstr>
      <vt:lpstr>Ponta de Pedras-PA-2009</vt:lpstr>
      <vt:lpstr>Ponta de Pedras-PA-2010</vt:lpstr>
      <vt:lpstr>Ponta de Pedras-PA-2011</vt:lpstr>
      <vt:lpstr>Ponta de Pedras-PA-2012</vt:lpstr>
      <vt:lpstr>Ponta de Pedras-PA-2013</vt:lpstr>
      <vt:lpstr>Ponta de Pedras-PA-2014</vt:lpstr>
      <vt:lpstr>Ponta de Pedras-PA-2015</vt:lpstr>
      <vt:lpstr>Ponta de Pedras-PA-2016</vt:lpstr>
      <vt:lpstr>Ponta de Pedras-PA-2017</vt:lpstr>
      <vt:lpstr>Ponta de Pedras-PA-2018</vt:lpstr>
      <vt:lpstr>Ponta de Pedras-PA-2019</vt:lpstr>
      <vt:lpstr>Ponta de Pedras-PA-2020</vt:lpstr>
      <vt:lpstr>Ponta de Pedras-PA-2021</vt:lpstr>
      <vt:lpstr>Ponta de Pedras-PA-2022</vt:lpstr>
      <vt:lpstr>Ponta de Pedras-PA-2023</vt:lpstr>
      <vt:lpstr>'Ponta de Pedras-PA-2016'!_____xlnm.Print_Area</vt:lpstr>
      <vt:lpstr>'Igarapé-Miri-PA-2016'!____xlnm.Print_Area</vt:lpstr>
      <vt:lpstr>'Abaetuba-PA-2016'!___xlnm.Print_Area</vt:lpstr>
      <vt:lpstr>'Codajás-AM-2016'!__xlnm.Print_Area</vt:lpstr>
      <vt:lpstr>'Abaetuba-PA-2016'!Area_de_impressao</vt:lpstr>
      <vt:lpstr>'Abaetuba-PA-2017'!Area_de_impressao</vt:lpstr>
      <vt:lpstr>'Belém-PA-2017'!Area_de_impressao</vt:lpstr>
      <vt:lpstr>'Cametá-PA-2008'!Area_de_impressao</vt:lpstr>
      <vt:lpstr>'Cametá-PA-2009'!Area_de_impressao</vt:lpstr>
      <vt:lpstr>'Cametá-PA-2010'!Area_de_impressao</vt:lpstr>
      <vt:lpstr>'Cametá-PA-2011'!Area_de_impressao</vt:lpstr>
      <vt:lpstr>'Cametá-PA-2012'!Area_de_impressao</vt:lpstr>
      <vt:lpstr>'Cametá-PA-2013'!Area_de_impressao</vt:lpstr>
      <vt:lpstr>'Cametá-PA-2014'!Area_de_impressao</vt:lpstr>
      <vt:lpstr>'Codajás-AM-2008'!Area_de_impressao</vt:lpstr>
      <vt:lpstr>'Codajás-AM-2009'!Area_de_impressao</vt:lpstr>
      <vt:lpstr>'Codajás-AM-2010'!Area_de_impressao</vt:lpstr>
      <vt:lpstr>'Codajás-AM-2011'!Area_de_impressao</vt:lpstr>
      <vt:lpstr>'Codajás-AM-2012'!Area_de_impressao</vt:lpstr>
      <vt:lpstr>'Codajás-AM-2013'!Area_de_impressao</vt:lpstr>
      <vt:lpstr>'Codajás-AM-2014'!Area_de_impressao</vt:lpstr>
      <vt:lpstr>'Codajás-AM-2015'!Area_de_impressao</vt:lpstr>
      <vt:lpstr>'Codajás-AM-2016'!Area_de_impressao</vt:lpstr>
      <vt:lpstr>'Codajás-AM-2017'!Area_de_impressao</vt:lpstr>
      <vt:lpstr>'Igarapé-Miri-PA-2008'!Area_de_impressao</vt:lpstr>
      <vt:lpstr>'Igarapé-Miri-PA-2009'!Area_de_impressao</vt:lpstr>
      <vt:lpstr>'Igarapé-Miri-PA-2010'!Area_de_impressao</vt:lpstr>
      <vt:lpstr>'Igarapé-Miri-PA-2011'!Area_de_impressao</vt:lpstr>
      <vt:lpstr>'Igarapé-Miri-PA-2012'!Area_de_impressao</vt:lpstr>
      <vt:lpstr>'Igarapé-Miri-PA-2013'!Area_de_impressao</vt:lpstr>
      <vt:lpstr>'Igarapé-Miri-PA-2014'!Area_de_impressao</vt:lpstr>
      <vt:lpstr>'Igarapé-Miri-PA-2015'!Area_de_impressao</vt:lpstr>
      <vt:lpstr>'Igarapé-Miri-PA-2016'!Area_de_impressao</vt:lpstr>
      <vt:lpstr>'Igarapé-Miri-PA-2017'!Area_de_impressao</vt:lpstr>
      <vt:lpstr>'Ponta de Pedras-PA-2008'!Area_de_impressao</vt:lpstr>
      <vt:lpstr>'Ponta de Pedras-PA-2009'!Area_de_impressao</vt:lpstr>
      <vt:lpstr>'Ponta de Pedras-PA-2010'!Area_de_impressao</vt:lpstr>
      <vt:lpstr>'Ponta de Pedras-PA-2011'!Area_de_impressao</vt:lpstr>
      <vt:lpstr>'Ponta de Pedras-PA-2012'!Area_de_impressao</vt:lpstr>
      <vt:lpstr>'Ponta de Pedras-PA-2013'!Area_de_impressao</vt:lpstr>
      <vt:lpstr>'Ponta de Pedras-PA-2014'!Area_de_impressao</vt:lpstr>
      <vt:lpstr>'Ponta de Pedras-PA-2015'!Area_de_impressao</vt:lpstr>
      <vt:lpstr>'Ponta de Pedras-PA-2016'!Area_de_impressao</vt:lpstr>
      <vt:lpstr>'Ponta de Pedras-PA-2017'!Area_de_impressao</vt:lpstr>
      <vt:lpstr>'Abaetuba-PA-2016'!Z_7F82B2E0_4580_11D5_873D_00105A060375_.wvu.PrintArea</vt:lpstr>
      <vt:lpstr>'Codajás-AM-2016'!Z_7F82B2E0_4580_11D5_873D_00105A060375_.wvu.PrintArea</vt:lpstr>
      <vt:lpstr>'Igarapé-Miri-PA-2016'!Z_7F82B2E0_4580_11D5_873D_00105A060375_.wvu.PrintArea</vt:lpstr>
      <vt:lpstr>'Ponta de Pedras-PA-2016'!Z_7F82B2E0_4580_11D5_873D_00105A060375_.wvu.PrintArea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2021-05-03T14:18:51Z</dcterms:created>
  <dcterms:modified xsi:type="dcterms:W3CDTF">2024-01-03T12:09:20Z</dcterms:modified>
</cp:coreProperties>
</file>